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53" documentId="120_S{2AC9BD13-BADA-5192-A53E-5A8FF88502F6}" xr6:coauthVersionLast="47" xr6:coauthVersionMax="47" xr10:uidLastSave="{A9C56AC0-FA10-4196-9D41-72FBFF04C355}"/>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3" i="9"/>
  <c r="I4" i="9"/>
  <c r="I5" i="9"/>
  <c r="I6" i="9"/>
  <c r="G4" i="9"/>
  <c r="G5" i="9"/>
  <c r="L2" i="9"/>
  <c r="L3" i="9"/>
  <c r="L4" i="9"/>
  <c r="L5" i="9"/>
  <c r="L6" i="9"/>
  <c r="J2" i="9"/>
  <c r="J3" i="9"/>
  <c r="J4" i="9"/>
  <c r="J5" i="9"/>
  <c r="J6" i="9"/>
  <c r="G6" i="9"/>
  <c r="G7" i="9"/>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<sst xmlns="http://schemas.openxmlformats.org/spreadsheetml/2006/main" count="180274" uniqueCount="39122">
  <si>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</si>
  <si>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</si>
  <si>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</si>
  <si>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</si>
  <si>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</si>
  <si>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</si>
  <si>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</si>
  <si>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</si>
  <si>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</si>
  <si>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</si>
  <si>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</si>
  <si>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</si>
  <si>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</si>
  <si>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</si>
  <si>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</si>
  <si>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</si>
  <si>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</si>
  <si>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</si>
  <si>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</si>
  <si>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</si>
  <si>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</si>
  <si>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</si>
  <si>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</si>
  <si>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</si>
  <si>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</si>
  <si>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</si>
  <si>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</si>
  <si>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</si>
  <si>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</si>
  <si>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</si>
  <si>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</si>
  <si>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</si>
  <si>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</si>
  <si>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</si>
  <si>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</si>
  <si>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</si>
  <si>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</si>
  <si>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</si>
  <si>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</si>
  <si>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</si>
  <si>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</si>
  <si>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</si>
  <si>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</si>
  <si>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</si>
  <si>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</si>
  <si>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</si>
  <si>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</si>
  <si>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</si>
  <si>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</si>
  <si>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</si>
  <si>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</si>
  <si>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</si>
  <si>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</si>
  <si>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</si>
  <si>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</si>
  <si>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</si>
  <si>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</si>
  <si>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</si>
  <si>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</si>
  <si>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</si>
  <si>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</si>
  <si>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</si>
  <si>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</si>
  <si>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</si>
  <si>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</si>
  <si>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</si>
  <si>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</si>
  <si>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</si>
  <si>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</si>
  <si>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</si>
  <si>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</si>
  <si>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</si>
  <si>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</si>
  <si>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</si>
  <si>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</si>
  <si>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</si>
  <si>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</si>
  <si>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</si>
  <si>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</si>
  <si>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</si>
  <si>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</si>
  <si>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</si>
  <si>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</si>
  <si>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</si>
  <si>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</si>
  <si>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</si>
  <si>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</si>
  <si>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</si>
  <si>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</si>
  <si>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</si>
  <si>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</si>
  <si>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</si>
  <si>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</si>
  <si>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</si>
  <si>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</si>
  <si>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</si>
  <si>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</si>
  <si>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</si>
  <si>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</si>
  <si>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</si>
  <si>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</si>
  <si>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</si>
  <si>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</si>
  <si>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</si>
  <si>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</si>
  <si>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</si>
  <si>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</si>
  <si>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</si>
  <si>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</si>
  <si>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</si>
  <si>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</si>
  <si>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</si>
  <si>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</si>
  <si>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</si>
  <si>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</si>
  <si>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</si>
  <si>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</si>
  <si>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</si>
  <si>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</si>
  <si>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</si>
  <si>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</si>
  <si>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</si>
  <si>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</si>
  <si>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</si>
  <si>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</si>
  <si>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</si>
  <si>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</si>
  <si>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</si>
  <si>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</si>
  <si>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</si>
  <si>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</si>
  <si>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</si>
  <si>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</si>
  <si>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</si>
  <si>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</si>
  <si>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</si>
  <si>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</si>
  <si>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</si>
  <si>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</si>
  <si>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</si>
  <si>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</si>
  <si>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</si>
  <si>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</si>
  <si>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</si>
  <si>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</si>
  <si>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</si>
  <si>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</si>
  <si>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</si>
  <si>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</si>
  <si>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</si>
  <si>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</si>
  <si>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</si>
  <si>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</si>
  <si>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</si>
  <si>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</si>
  <si>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</si>
  <si>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</si>
  <si>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</si>
  <si>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</si>
  <si>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</si>
  <si>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</si>
  <si>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</si>
  <si>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</si>
  <si>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</si>
  <si>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</si>
  <si>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</si>
  <si>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</si>
  <si>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</si>
  <si>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</si>
  <si>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</si>
  <si>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</si>
  <si>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</si>
  <si>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</si>
  <si>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</si>
  <si>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</si>
  <si>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</si>
  <si>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</si>
  <si>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</si>
  <si>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</si>
  <si>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</si>
  <si>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</si>
  <si>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</si>
  <si>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</si>
  <si>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</si>
  <si>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</si>
  <si>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</si>
  <si>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</si>
  <si>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</si>
  <si>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</si>
  <si>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</si>
  <si>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</si>
  <si>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</si>
  <si>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</si>
  <si>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</si>
  <si>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</si>
  <si>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</si>
  <si>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</si>
  <si>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</si>
  <si>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</si>
  <si>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</si>
  <si>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</si>
  <si>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</si>
  <si>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</si>
  <si>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</si>
  <si>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</si>
  <si>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</si>
  <si>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</si>
  <si>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</si>
  <si>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</si>
  <si>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</si>
  <si>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</si>
  <si>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</si>
  <si>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</si>
  <si>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</si>
  <si>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</si>
  <si>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</si>
  <si>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</si>
  <si>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</si>
  <si>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</si>
  <si>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</si>
  <si>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</si>
  <si>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</si>
  <si>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</si>
  <si>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</si>
  <si>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</si>
  <si>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</si>
  <si>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</si>
  <si>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</si>
  <si>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</si>
  <si>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</si>
  <si>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</si>
  <si>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</si>
  <si>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</si>
  <si>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</si>
  <si>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</si>
  <si>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</si>
  <si>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</si>
  <si>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</si>
  <si>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</si>
  <si>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</si>
  <si>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</si>
  <si>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</si>
  <si>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</si>
  <si>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</si>
  <si>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</si>
  <si>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</si>
  <si>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</si>
  <si>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</si>
  <si>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</si>
  <si>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</si>
  <si>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</si>
  <si>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</si>
  <si>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</si>
  <si>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</si>
  <si>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</si>
  <si>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</si>
  <si>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</si>
  <si>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</si>
  <si>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</si>
  <si>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</si>
  <si>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</si>
  <si>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</si>
  <si>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</si>
  <si>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</si>
  <si>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</si>
  <si>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</si>
  <si>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</si>
  <si>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</si>
  <si>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</si>
  <si>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</si>
  <si>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</si>
  <si>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</si>
  <si>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</si>
  <si>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</si>
  <si>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</si>
  <si>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</si>
  <si>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</si>
  <si>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</si>
  <si>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</si>
  <si>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</si>
  <si>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</si>
  <si>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</si>
  <si>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</si>
  <si>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</si>
  <si>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</si>
  <si>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</si>
  <si>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</si>
  <si>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</si>
  <si>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</si>
  <si>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</si>
  <si>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</si>
  <si>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</si>
  <si>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</si>
  <si>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</si>
  <si>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</si>
  <si>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</si>
  <si>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</si>
  <si>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</si>
  <si>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</si>
  <si>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</si>
  <si>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</si>
  <si>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</si>
  <si>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</si>
  <si>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</si>
  <si>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</si>
  <si>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</si>
  <si>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</si>
  <si>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</si>
  <si>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</si>
  <si>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</si>
  <si>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</si>
  <si>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</si>
  <si>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</si>
  <si>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</si>
  <si>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</si>
  <si>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</si>
  <si>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</si>
  <si>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</si>
  <si>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</si>
  <si>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</si>
  <si>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</si>
  <si>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</si>
  <si>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</si>
  <si>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</si>
  <si>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</si>
  <si>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</si>
  <si>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</si>
  <si>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</si>
  <si>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</si>
  <si>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</si>
  <si>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</si>
  <si>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</si>
  <si>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</si>
  <si>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</si>
  <si>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</si>
  <si>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</si>
  <si>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</si>
  <si>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</si>
  <si>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</si>
  <si>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</si>
  <si>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</si>
  <si>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</si>
  <si>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</si>
  <si>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</si>
  <si>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</si>
  <si>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</si>
  <si>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</si>
  <si>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</si>
  <si>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</si>
  <si>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</si>
  <si>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</si>
  <si>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</si>
  <si>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</si>
  <si>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</si>
  <si>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</si>
  <si>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</si>
  <si>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</si>
  <si>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</si>
  <si>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</si>
  <si>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</si>
  <si>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</si>
  <si>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</si>
  <si>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</si>
  <si>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</si>
  <si>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</si>
  <si>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</si>
  <si>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</si>
  <si>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</si>
  <si>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</si>
  <si>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</si>
  <si>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</si>
  <si>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</si>
  <si>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</si>
  <si>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</si>
  <si>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</si>
  <si>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</si>
  <si>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</si>
  <si>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</si>
  <si>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</si>
  <si>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</si>
  <si>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</si>
  <si>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</si>
  <si>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</si>
  <si>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</si>
  <si>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</si>
  <si>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</si>
  <si>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</si>
  <si>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</si>
  <si>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</si>
  <si>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</si>
  <si>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</si>
  <si>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</si>
  <si>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</si>
  <si>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</si>
  <si>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</si>
  <si>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</si>
  <si>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</si>
  <si>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</si>
  <si>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</si>
  <si>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</si>
  <si>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</si>
  <si>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</si>
  <si>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</si>
  <si>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</si>
  <si>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</si>
  <si>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</si>
  <si>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</si>
  <si>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</si>
  <si>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</si>
  <si>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</si>
  <si>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</si>
  <si>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</si>
  <si>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</si>
  <si>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</si>
  <si>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</si>
  <si>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</si>
  <si>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</si>
  <si>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</si>
  <si>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</si>
  <si>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</si>
  <si>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</si>
  <si>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</si>
  <si>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</si>
  <si>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</si>
  <si>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</si>
  <si>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</si>
  <si>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</si>
  <si>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</si>
  <si>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</si>
  <si>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</si>
  <si>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</si>
  <si>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</si>
  <si>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</si>
  <si>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</si>
  <si>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</si>
  <si>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</si>
  <si>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</si>
  <si>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</si>
  <si>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</si>
  <si>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</si>
  <si>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</si>
  <si>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</si>
  <si>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</si>
  <si>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</si>
  <si>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</si>
  <si>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</si>
  <si>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</si>
  <si>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</si>
  <si>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</si>
  <si>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</si>
  <si>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</si>
  <si>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</si>
  <si>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</si>
  <si>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</si>
  <si>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</si>
  <si>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</si>
  <si>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</si>
  <si>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</si>
  <si>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</si>
  <si>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</si>
  <si>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</si>
  <si>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</si>
  <si>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</si>
  <si>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</si>
  <si>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</si>
  <si>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</si>
  <si>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</si>
  <si>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</si>
  <si>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</si>
  <si>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</si>
  <si>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</si>
  <si>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</si>
  <si>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</si>
  <si>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</si>
  <si>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</si>
  <si>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</si>
  <si>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</si>
  <si>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</si>
  <si>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</si>
  <si>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</si>
  <si>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</si>
  <si>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</si>
  <si>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</si>
  <si>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</si>
  <si>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</si>
  <si>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</si>
  <si>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</si>
  <si>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</si>
  <si>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</si>
  <si>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</si>
  <si>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</si>
  <si>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</si>
  <si>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</si>
  <si>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</si>
  <si>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</si>
  <si>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</si>
  <si>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</si>
  <si>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</si>
  <si>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</si>
  <si>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</si>
  <si>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</si>
  <si>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</si>
  <si>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</si>
  <si>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</si>
  <si>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</si>
  <si>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</si>
  <si>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</si>
  <si>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</si>
  <si>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</si>
  <si>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</si>
  <si>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</si>
  <si>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</si>
  <si>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</si>
  <si>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</si>
  <si>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</si>
  <si>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</si>
  <si>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</si>
  <si>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</si>
  <si>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</si>
  <si>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</si>
  <si>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</si>
  <si>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</si>
  <si>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</si>
  <si>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</si>
  <si>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</si>
  <si>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</si>
  <si>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</si>
  <si>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</si>
  <si>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</si>
  <si>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</si>
  <si>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</si>
  <si>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</si>
  <si>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</si>
  <si>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</si>
  <si>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</si>
  <si>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</si>
  <si>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</si>
  <si>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</si>
  <si>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</si>
  <si>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</si>
  <si>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</si>
  <si>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</si>
  <si>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</si>
  <si>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</si>
  <si>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</si>
  <si>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</si>
  <si>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</si>
  <si>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</si>
  <si>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</si>
  <si>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</si>
  <si>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</si>
  <si>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</si>
  <si>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</si>
  <si>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</si>
  <si>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</si>
  <si>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</si>
  <si>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</si>
  <si>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</si>
  <si>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</si>
  <si>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</si>
  <si>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</si>
  <si>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</si>
  <si>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</si>
  <si>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</si>
  <si>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</si>
  <si>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</si>
  <si>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</si>
  <si>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</si>
  <si>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</si>
  <si>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</si>
  <si>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</si>
  <si>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</si>
  <si>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</si>
  <si>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</si>
  <si>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</si>
  <si>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</si>
  <si>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</si>
  <si>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</si>
  <si>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</si>
  <si>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</si>
  <si>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</si>
  <si>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</si>
  <si>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</si>
  <si>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</si>
  <si>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</si>
  <si>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</si>
  <si>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</si>
  <si>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</si>
  <si>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</si>
  <si>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</si>
  <si>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</si>
  <si>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</si>
  <si>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</si>
  <si>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</si>
  <si>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</si>
  <si>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</si>
  <si>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</si>
  <si>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</si>
  <si>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</si>
  <si>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</si>
  <si>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</si>
  <si>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</si>
  <si>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</si>
  <si>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</si>
  <si>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</si>
  <si>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</si>
  <si>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</si>
  <si>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</si>
  <si>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</si>
  <si>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</si>
  <si>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</si>
  <si>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</si>
  <si>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</si>
  <si>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</si>
  <si>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</si>
  <si>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</si>
  <si>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</si>
  <si>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</si>
  <si>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</si>
  <si>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</si>
  <si>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</si>
  <si>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</si>
  <si>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</si>
  <si>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</si>
  <si>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</si>
  <si>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</si>
  <si>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</si>
  <si>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</si>
  <si>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</si>
  <si>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</si>
  <si>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</si>
  <si>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</si>
  <si>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</si>
  <si>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</si>
  <si>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</si>
  <si>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</si>
  <si>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</si>
  <si>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</si>
  <si>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</si>
  <si>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</si>
  <si>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</si>
  <si>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</si>
  <si>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</si>
  <si>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</si>
  <si>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</si>
  <si>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</si>
  <si>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</si>
  <si>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</si>
  <si>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</si>
  <si>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</si>
  <si>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</si>
  <si>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</si>
  <si>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</si>
  <si>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</si>
  <si>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</si>
  <si>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</si>
  <si>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</si>
  <si>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</si>
  <si>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</si>
  <si>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</si>
  <si>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</si>
  <si>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</si>
  <si>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</si>
  <si>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</si>
  <si>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</si>
  <si>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</si>
  <si>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</si>
  <si>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</si>
  <si>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</si>
  <si>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</si>
  <si>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</si>
  <si>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</si>
  <si>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</si>
  <si>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</si>
  <si>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</si>
  <si>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</si>
  <si>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</si>
  <si>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</si>
  <si>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</si>
  <si>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</si>
  <si>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</si>
  <si>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</si>
  <si>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</si>
  <si>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</si>
  <si>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</si>
  <si>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</si>
  <si>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</si>
  <si>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</si>
  <si>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</si>
  <si>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</si>
  <si>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</si>
  <si>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</si>
  <si>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</si>
  <si>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</si>
  <si>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</si>
  <si>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</si>
  <si>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</si>
  <si>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</si>
  <si>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</si>
  <si>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</si>
  <si>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</si>
  <si>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</si>
  <si>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</si>
  <si>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</si>
  <si>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</si>
  <si>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</si>
  <si>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</si>
  <si>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</si>
  <si>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</si>
  <si>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</si>
  <si>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</si>
  <si>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</si>
  <si>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</si>
  <si>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</si>
  <si>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</si>
  <si>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</si>
  <si>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</si>
  <si>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</si>
  <si>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</si>
  <si>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</si>
  <si>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</si>
  <si>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</si>
  <si>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</si>
  <si>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</si>
  <si>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</si>
  <si>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</si>
  <si>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</si>
  <si>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</si>
  <si>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</si>
  <si>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</si>
  <si>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</si>
  <si>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</si>
  <si>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</si>
  <si>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</si>
  <si>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</si>
  <si>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</si>
  <si>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</si>
  <si>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</si>
  <si>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</si>
  <si>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</si>
  <si>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</si>
  <si>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</si>
  <si>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</si>
  <si>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</si>
  <si>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</si>
  <si>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</si>
  <si>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</si>
  <si>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</si>
  <si>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</si>
  <si>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</si>
  <si>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</si>
  <si>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</si>
  <si>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</si>
  <si>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</si>
  <si>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</si>
  <si>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</si>
  <si>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</si>
  <si>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</si>
  <si>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</si>
  <si>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</si>
  <si>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</si>
  <si>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</si>
  <si>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</si>
  <si>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</si>
  <si>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</si>
  <si>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</si>
  <si>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</si>
  <si>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</si>
  <si>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</si>
  <si>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</si>
  <si>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</si>
  <si>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</si>
  <si>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</si>
  <si>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</si>
  <si>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</si>
  <si>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</si>
  <si>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</si>
  <si>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</si>
  <si>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</si>
  <si>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</si>
  <si>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</si>
  <si>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</si>
  <si>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</si>
  <si>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</si>
  <si>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</si>
  <si>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</si>
  <si>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</si>
  <si>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</si>
  <si>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</si>
  <si>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</si>
  <si>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</si>
  <si>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</si>
  <si>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</si>
  <si>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</si>
  <si>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</si>
  <si>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</si>
  <si>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</si>
  <si>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</si>
  <si>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</si>
  <si>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</si>
  <si>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</si>
  <si>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</si>
  <si>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</si>
  <si>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</si>
  <si>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</si>
  <si>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</si>
  <si>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</si>
  <si>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</si>
  <si>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</si>
  <si>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</si>
  <si>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</si>
  <si>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</si>
  <si>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</si>
  <si>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</si>
  <si>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</si>
  <si>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</si>
  <si>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</si>
  <si>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</si>
  <si>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</si>
  <si>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</si>
  <si>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</si>
  <si>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</si>
  <si>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</si>
  <si>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</si>
  <si>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</si>
  <si>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</si>
  <si>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</si>
  <si>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</si>
  <si>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</si>
  <si>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</si>
  <si>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</si>
  <si>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</si>
  <si>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</si>
  <si>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</si>
  <si>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</si>
  <si>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</si>
  <si>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</si>
  <si>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</si>
  <si>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</si>
  <si>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</si>
  <si>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</si>
  <si>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</si>
  <si>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</si>
  <si>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</si>
  <si>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</si>
  <si>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</si>
  <si>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</si>
  <si>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</si>
  <si>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</si>
  <si>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</si>
  <si>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</si>
  <si>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</si>
  <si>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</si>
  <si>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</si>
  <si>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</si>
  <si>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</si>
  <si>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</si>
  <si>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</si>
  <si>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</si>
  <si>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</si>
  <si>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</si>
  <si>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</si>
  <si>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</si>
  <si>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</si>
  <si>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</si>
  <si>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</si>
  <si>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</si>
  <si>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</si>
  <si>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</si>
  <si>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</si>
  <si>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</si>
  <si>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</si>
  <si>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</si>
  <si>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</si>
  <si>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</si>
  <si>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</si>
  <si>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</si>
  <si>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</si>
  <si>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</si>
  <si>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</si>
  <si>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</si>
  <si>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</si>
  <si>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</si>
  <si>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</si>
  <si>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</si>
  <si>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</si>
  <si>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</si>
  <si>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</si>
  <si>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</si>
  <si>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</si>
  <si>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</si>
  <si>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</si>
  <si>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</si>
  <si>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</si>
  <si>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</si>
  <si>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</si>
  <si>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</si>
  <si>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</si>
  <si>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</si>
  <si>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</si>
  <si>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</si>
  <si>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</si>
  <si>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</si>
  <si>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</si>
  <si>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</si>
  <si>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</si>
  <si>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</si>
  <si>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</si>
  <si>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</si>
  <si>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</si>
  <si>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</si>
  <si>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</si>
  <si>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</si>
  <si>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</si>
  <si>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</si>
  <si>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</si>
  <si>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</si>
  <si>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</si>
  <si>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</si>
  <si>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</si>
  <si>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</si>
  <si>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</si>
  <si>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</si>
  <si>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</si>
  <si>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</si>
  <si>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</si>
  <si>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</si>
  <si>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</si>
  <si>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</si>
  <si>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</si>
  <si>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</si>
  <si>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</si>
  <si>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</si>
  <si>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</si>
  <si>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</si>
  <si>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</si>
  <si>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</si>
  <si>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</si>
  <si>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</si>
  <si>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</si>
  <si>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</si>
  <si>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</si>
  <si>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</si>
  <si>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</si>
  <si>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</si>
  <si>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</si>
  <si>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</si>
  <si>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</si>
  <si>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</si>
  <si>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</si>
  <si>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</si>
  <si>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</si>
  <si>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</si>
  <si>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</si>
  <si>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</si>
  <si>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</si>
  <si>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</si>
  <si>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</si>
  <si>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</si>
  <si>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</si>
  <si>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</si>
  <si>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</si>
  <si>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</si>
  <si>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</si>
  <si>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</si>
  <si>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</si>
  <si>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</si>
  <si>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</si>
  <si>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</si>
  <si>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</si>
  <si>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</si>
  <si>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</si>
  <si>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</si>
  <si>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</si>
  <si>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</si>
  <si>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</si>
  <si>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</si>
  <si>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</si>
  <si>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</si>
  <si>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</si>
  <si>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</si>
  <si>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</si>
  <si>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</si>
  <si>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</si>
  <si>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</si>
  <si>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</si>
  <si>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</si>
  <si>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</si>
  <si>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</si>
  <si>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</si>
  <si>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</si>
  <si>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</si>
  <si>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</si>
  <si>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</si>
  <si>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</si>
  <si>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</si>
  <si>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</si>
  <si>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</si>
  <si>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</si>
  <si>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</si>
  <si>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</si>
  <si>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</si>
  <si>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</si>
  <si>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</si>
  <si>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</si>
  <si>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</si>
  <si>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</si>
  <si>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</si>
  <si>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</si>
  <si>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</si>
  <si>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</si>
  <si>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</si>
  <si>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</si>
  <si>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</si>
  <si>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</si>
  <si>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</si>
  <si>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</si>
  <si>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</si>
  <si>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</si>
  <si>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</si>
  <si>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</si>
  <si>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</si>
  <si>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</si>
  <si>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</si>
  <si>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</si>
  <si>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</si>
  <si>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</si>
  <si>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</si>
  <si>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</si>
  <si>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</si>
  <si>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</si>
  <si>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</si>
  <si>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</si>
  <si>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</si>
  <si>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</si>
  <si>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</si>
  <si>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</si>
  <si>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</si>
  <si>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</si>
  <si>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</si>
  <si>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</si>
  <si>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</si>
  <si>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</si>
  <si>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</si>
  <si>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</si>
  <si>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</si>
  <si>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</si>
  <si>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</si>
  <si>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</si>
  <si>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</si>
  <si>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</si>
  <si>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</si>
  <si>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</si>
  <si>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</si>
  <si>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</si>
  <si>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</si>
  <si>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</si>
  <si>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</si>
  <si>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</si>
  <si>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</si>
  <si>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</si>
  <si>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</si>
  <si>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</si>
  <si>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</si>
  <si>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</si>
  <si>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</si>
  <si>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</si>
  <si>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</si>
  <si>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</si>
  <si>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</si>
  <si>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</si>
  <si>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</si>
  <si>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</si>
  <si>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</si>
  <si>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</si>
  <si>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</si>
  <si>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</si>
  <si>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</si>
  <si>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</si>
  <si>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</si>
  <si>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</si>
  <si>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</si>
  <si>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</si>
  <si>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</si>
  <si>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</si>
  <si>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</si>
  <si>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</si>
  <si>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</si>
  <si>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</si>
  <si>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</si>
  <si>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</si>
  <si>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</si>
  <si>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</si>
  <si>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</si>
  <si>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</si>
  <si>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</si>
  <si>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</si>
  <si>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</si>
  <si>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</si>
  <si>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</si>
  <si>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</si>
  <si>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</si>
  <si>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</si>
  <si>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</si>
  <si>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</si>
  <si>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</si>
  <si>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</si>
  <si>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</si>
  <si>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</si>
  <si>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</si>
  <si>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</si>
  <si>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</si>
  <si>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</si>
  <si>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</si>
  <si>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</si>
  <si>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</si>
  <si>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</si>
  <si>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</si>
  <si>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</si>
  <si>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</si>
  <si>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</si>
  <si>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</si>
  <si>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</si>
  <si>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</si>
  <si>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</si>
  <si>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</si>
  <si>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</si>
  <si>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</si>
  <si>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</si>
  <si>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</si>
  <si>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</si>
  <si>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</si>
  <si>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</si>
  <si>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</si>
  <si>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</si>
  <si>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</si>
  <si>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</si>
  <si>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</si>
  <si>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</si>
  <si>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</si>
  <si>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</si>
  <si>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</si>
  <si>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</si>
  <si>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</si>
  <si>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</si>
  <si>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</si>
  <si>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</si>
  <si>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</si>
  <si>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</si>
  <si>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</si>
  <si>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</si>
  <si>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</si>
  <si>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</si>
  <si>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</si>
  <si>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</si>
  <si>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</si>
  <si>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</si>
  <si>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</si>
  <si>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</si>
  <si>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</si>
  <si>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</si>
  <si>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</si>
  <si>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</si>
  <si>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</si>
  <si>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</si>
  <si>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</si>
  <si>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</si>
  <si>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</si>
  <si>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</si>
  <si>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</si>
  <si>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</si>
  <si>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</si>
  <si>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</si>
  <si>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</si>
  <si>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</si>
  <si>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</si>
  <si>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</si>
  <si>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</si>
  <si>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</si>
  <si>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</si>
  <si>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</si>
  <si>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</si>
  <si>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</si>
  <si>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</si>
  <si>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</si>
  <si>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</si>
  <si>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</si>
  <si>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</si>
  <si>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</si>
  <si>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</si>
  <si>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</si>
  <si>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</si>
  <si>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</si>
  <si>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</si>
  <si>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</si>
  <si>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</si>
  <si>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</si>
  <si>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</si>
  <si>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</si>
  <si>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</si>
  <si>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</si>
  <si>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</si>
  <si>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</si>
  <si>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</si>
  <si>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</si>
  <si>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</si>
  <si>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</si>
  <si>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</si>
  <si>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</si>
  <si>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</si>
  <si>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</si>
  <si>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</si>
  <si>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</si>
  <si>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</si>
  <si>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</si>
  <si>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</si>
  <si>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</si>
  <si>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</si>
  <si>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</si>
  <si>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</si>
  <si>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</si>
  <si>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</si>
  <si>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</si>
  <si>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</si>
  <si>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</si>
  <si>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</si>
  <si>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</si>
  <si>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</si>
  <si>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</si>
  <si>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</si>
  <si>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</si>
  <si>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</si>
  <si>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</si>
  <si>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</si>
  <si>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</si>
  <si>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</si>
  <si>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</si>
  <si>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</si>
  <si>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</si>
  <si>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</si>
  <si>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</si>
  <si>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</si>
  <si>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</si>
  <si>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</si>
  <si>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</si>
  <si>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</si>
  <si>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</si>
  <si>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</si>
  <si>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</si>
  <si>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</si>
  <si>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</si>
  <si>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</si>
  <si>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</si>
  <si>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</si>
  <si>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</si>
  <si>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</si>
  <si>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</si>
  <si>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</si>
  <si>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</si>
  <si>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</si>
  <si>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</si>
  <si>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</si>
  <si>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</si>
  <si>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</si>
  <si>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</si>
  <si>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</si>
  <si>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</si>
  <si>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</si>
  <si>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</si>
  <si>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</si>
  <si>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</si>
  <si>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</si>
  <si>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</si>
  <si>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</si>
  <si>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</si>
  <si>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</si>
  <si>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</si>
  <si>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</si>
  <si>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</si>
  <si>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</si>
  <si>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</si>
  <si>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</si>
  <si>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</si>
  <si>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</si>
  <si>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</si>
  <si>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</si>
  <si>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</si>
  <si>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</si>
  <si>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</si>
  <si>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</si>
  <si>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</si>
  <si>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</si>
  <si>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</si>
  <si>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</si>
  <si>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</si>
  <si>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</si>
  <si>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</si>
  <si>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</si>
  <si>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</si>
  <si>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</si>
  <si>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</si>
  <si>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</si>
  <si>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</si>
  <si>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</si>
  <si>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</si>
  <si>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</si>
  <si>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</si>
  <si>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</si>
  <si>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</si>
  <si>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</si>
  <si>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</si>
  <si>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</si>
  <si>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</si>
  <si>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</si>
  <si>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</si>
  <si>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</si>
  <si>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</si>
  <si>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</si>
  <si>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</si>
  <si>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</si>
  <si>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</si>
  <si>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</si>
  <si>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</si>
  <si>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</si>
  <si>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</si>
  <si>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</si>
  <si>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</si>
  <si>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</si>
  <si>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</si>
  <si>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</si>
  <si>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</si>
  <si>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</si>
  <si>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</si>
  <si>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</si>
  <si>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</si>
  <si>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</si>
  <si>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</si>
  <si>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</si>
  <si>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</si>
  <si>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</si>
  <si>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</si>
  <si>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</si>
  <si>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</si>
  <si>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</si>
  <si>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</si>
  <si>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</si>
  <si>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</si>
  <si>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</si>
  <si>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</si>
  <si>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</si>
  <si>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</si>
  <si>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</si>
  <si>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</si>
  <si>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</si>
  <si>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</si>
  <si>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</si>
  <si>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</si>
  <si>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</si>
  <si>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</si>
  <si>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</si>
  <si>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</si>
  <si>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</si>
  <si>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</si>
  <si>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</si>
  <si>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</si>
  <si>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</si>
  <si>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</si>
  <si>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</si>
  <si>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</si>
  <si>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</si>
  <si>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</si>
  <si>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</si>
  <si>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</si>
  <si>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</si>
  <si>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</si>
  <si>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</si>
  <si>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</si>
  <si>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</si>
  <si>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</si>
  <si>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</si>
  <si>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</si>
  <si>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</si>
  <si>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</si>
  <si>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</si>
  <si>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</si>
  <si>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</si>
  <si>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</si>
  <si>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</si>
  <si>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</si>
  <si>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</si>
  <si>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</si>
  <si>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</si>
  <si>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</si>
  <si>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</si>
  <si>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</si>
  <si>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</si>
  <si>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</si>
  <si>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</si>
  <si>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</si>
  <si>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</si>
  <si>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</si>
  <si>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</si>
  <si>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</si>
  <si>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</si>
  <si>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</si>
  <si>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</si>
  <si>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</si>
  <si>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</si>
  <si>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</si>
  <si>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</si>
  <si>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</si>
  <si>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</si>
  <si>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</si>
  <si>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</si>
  <si>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</si>
  <si>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</si>
  <si>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</si>
  <si>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</si>
  <si>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</si>
  <si>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</si>
  <si>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</si>
  <si>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</si>
  <si>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</si>
  <si>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</si>
  <si>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</si>
  <si>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</si>
  <si>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</si>
  <si>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</si>
  <si>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</si>
  <si>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</si>
  <si>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</si>
  <si>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</si>
  <si>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</si>
  <si>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</si>
  <si>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</si>
  <si>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</si>
  <si>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</si>
  <si>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</si>
  <si>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</si>
  <si>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</si>
  <si>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</si>
  <si>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</si>
  <si>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</si>
  <si>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</si>
  <si>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</si>
  <si>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</si>
  <si>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</si>
  <si>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</si>
  <si>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</si>
  <si>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</si>
  <si>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</si>
  <si>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</si>
  <si>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</si>
  <si>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</si>
  <si>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</si>
  <si>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</si>
  <si>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</si>
  <si>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</si>
  <si>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</si>
  <si>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</si>
  <si>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</si>
  <si>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</si>
  <si>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</si>
  <si>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</si>
  <si>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</si>
  <si>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</si>
  <si>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</si>
  <si>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</si>
  <si>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</si>
  <si>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</si>
  <si>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</si>
  <si>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</si>
  <si>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</si>
  <si>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</si>
  <si>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</si>
  <si>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</si>
  <si>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</si>
  <si>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</si>
  <si>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</si>
  <si>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</si>
  <si>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</si>
  <si>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</si>
  <si>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</si>
  <si>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</si>
  <si>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</si>
  <si>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</si>
  <si>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</si>
  <si>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</si>
  <si>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</si>
  <si>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</si>
  <si>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</si>
  <si>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</si>
  <si>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</si>
  <si>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</si>
  <si>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</si>
  <si>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</si>
  <si>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</si>
  <si>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</si>
  <si>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</si>
  <si>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</si>
  <si>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</si>
  <si>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</si>
  <si>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</si>
  <si>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</si>
  <si>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</si>
  <si>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</si>
  <si>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</si>
  <si>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</si>
  <si>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</si>
  <si>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</si>
  <si>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</si>
  <si>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</si>
  <si>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</si>
  <si>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</si>
  <si>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</si>
  <si>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</si>
  <si>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</si>
  <si>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</si>
  <si>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</si>
  <si>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</si>
  <si>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</si>
  <si>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</si>
  <si>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</si>
  <si>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</si>
  <si>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</si>
  <si>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</si>
  <si>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</si>
  <si>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</si>
  <si>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</si>
  <si>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</si>
  <si>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</si>
  <si>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</si>
  <si>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</si>
  <si>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</si>
  <si>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</si>
  <si>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</si>
  <si>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</si>
  <si>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</si>
  <si>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</si>
  <si>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</si>
  <si>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</si>
  <si>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</si>
  <si>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</si>
  <si>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</si>
  <si>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</si>
  <si>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</si>
  <si>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</si>
  <si>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</si>
  <si>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</si>
  <si>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</si>
  <si>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</si>
  <si>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</si>
  <si>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</si>
  <si>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</si>
  <si>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</si>
  <si>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</si>
  <si>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</si>
  <si>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</si>
  <si>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</si>
  <si>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</si>
  <si>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</si>
  <si>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</si>
  <si>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</si>
  <si>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</si>
  <si>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</si>
  <si>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</si>
  <si>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</si>
  <si>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</si>
  <si>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</si>
  <si>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</si>
  <si>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</si>
  <si>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</si>
  <si>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</si>
  <si>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</si>
  <si>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</si>
  <si>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</si>
  <si>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</si>
  <si>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</si>
  <si>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</si>
  <si>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</si>
  <si>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</si>
  <si>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</si>
  <si>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</si>
  <si>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</si>
  <si>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</si>
  <si>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</si>
  <si>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</si>
  <si>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</si>
  <si>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</si>
  <si>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</si>
  <si>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</si>
  <si>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</si>
  <si>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</si>
  <si>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</si>
  <si>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</si>
  <si>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</si>
  <si>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</si>
  <si>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</si>
  <si>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</si>
  <si>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</si>
  <si>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</si>
  <si>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</si>
  <si>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</si>
  <si>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</si>
  <si>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</si>
  <si>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</si>
  <si>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</si>
  <si>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</si>
  <si>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</si>
  <si>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</si>
  <si>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</si>
  <si>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</si>
  <si>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</si>
  <si>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</si>
  <si>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</si>
  <si>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</si>
  <si>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</si>
  <si>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</si>
  <si>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</si>
  <si>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</si>
  <si>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</si>
  <si>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</si>
  <si>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</si>
  <si>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</si>
  <si>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</si>
  <si>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</si>
  <si>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</si>
  <si>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</si>
  <si>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</si>
  <si>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</si>
  <si>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</si>
  <si>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</si>
  <si>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</si>
  <si>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</si>
  <si>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</si>
  <si>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</si>
  <si>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</si>
  <si>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</si>
  <si>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</si>
  <si>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</si>
  <si>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</si>
  <si>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</si>
  <si>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</si>
  <si>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</si>
  <si>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</si>
  <si>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</si>
  <si>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</si>
  <si>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</si>
  <si>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</si>
  <si>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</si>
  <si>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</si>
  <si>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</si>
  <si>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</si>
  <si>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</si>
  <si>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</si>
  <si>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</si>
  <si>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</si>
  <si>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</si>
  <si>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</si>
  <si>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</si>
  <si>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</si>
  <si>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</si>
  <si>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</si>
  <si>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</si>
  <si>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</si>
  <si>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</si>
  <si>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</si>
  <si>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</si>
  <si>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</si>
  <si>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</si>
  <si>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</si>
  <si>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</si>
  <si>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</si>
  <si>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</si>
  <si>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</si>
  <si>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</si>
  <si>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</si>
  <si>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</si>
  <si>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</si>
  <si>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</si>
  <si>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</si>
  <si>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</si>
  <si>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</si>
  <si>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</si>
  <si>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</si>
  <si>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</si>
  <si>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</si>
  <si>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</si>
  <si>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</si>
  <si>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</si>
  <si>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</si>
  <si>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</si>
  <si>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</si>
  <si>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</si>
  <si>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</si>
  <si>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</si>
  <si>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</si>
  <si>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</si>
  <si>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</si>
  <si>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</si>
  <si>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</si>
  <si>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</si>
  <si>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</si>
  <si>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</si>
  <si>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</si>
  <si>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</si>
  <si>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</si>
  <si>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</si>
  <si>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</si>
  <si>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</si>
  <si>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</si>
  <si>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</si>
  <si>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</si>
  <si>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</si>
  <si>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</si>
  <si>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</si>
  <si>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</si>
  <si>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</si>
  <si>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</si>
  <si>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</si>
  <si>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</si>
  <si>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</si>
  <si>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</si>
  <si>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</si>
  <si>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</si>
  <si>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</si>
  <si>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</si>
  <si>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</si>
  <si>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</si>
  <si>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</si>
  <si>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</si>
  <si>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</si>
  <si>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</si>
  <si>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</si>
  <si>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</si>
  <si>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</si>
  <si>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</si>
  <si>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</si>
  <si>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</si>
  <si>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</si>
  <si>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</si>
  <si>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</si>
  <si>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</si>
  <si>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</si>
  <si>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</si>
  <si>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</si>
  <si>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</si>
  <si>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</si>
  <si>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</si>
  <si>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</si>
  <si>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</si>
  <si>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</si>
  <si>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</si>
  <si>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</si>
  <si>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</si>
  <si>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</si>
  <si>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</si>
  <si>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</si>
  <si>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</si>
  <si>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</si>
  <si>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</si>
  <si>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</si>
  <si>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</si>
  <si>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</si>
  <si>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</si>
  <si>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</si>
  <si>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</si>
  <si>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</si>
  <si>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</si>
  <si>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</si>
  <si>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</si>
  <si>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</si>
  <si>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</si>
  <si>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</si>
  <si>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</si>
  <si>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</si>
  <si>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</si>
  <si>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</si>
  <si>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</si>
  <si>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</si>
  <si>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</si>
  <si>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</si>
  <si>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</si>
  <si>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</si>
  <si>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</si>
  <si>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</si>
  <si>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</si>
  <si>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</si>
  <si>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</si>
  <si>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</si>
  <si>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</si>
  <si>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</si>
  <si>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</si>
  <si>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</si>
  <si>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</si>
  <si>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</si>
  <si>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</si>
  <si>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</si>
  <si>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</si>
  <si>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</si>
  <si>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</si>
  <si>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</si>
  <si>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</si>
  <si>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</si>
  <si>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</si>
  <si>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</si>
  <si>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</si>
  <si>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</si>
  <si>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</si>
  <si>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</si>
  <si>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</si>
  <si>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</si>
  <si>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</si>
  <si>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</si>
  <si>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</si>
  <si>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</si>
  <si>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</si>
  <si>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</si>
  <si>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</si>
  <si>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</si>
  <si>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</si>
  <si>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</si>
  <si>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</si>
  <si>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</si>
  <si>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</si>
  <si>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</si>
  <si>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</si>
  <si>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</si>
  <si>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</si>
  <si>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</si>
  <si>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</si>
  <si>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</si>
  <si>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</si>
  <si>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</si>
  <si>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</si>
  <si>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</si>
  <si>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</si>
  <si>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</si>
  <si>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</si>
  <si>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</si>
  <si>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</si>
  <si>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</si>
  <si>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</si>
  <si>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</si>
  <si>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</si>
  <si>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</si>
  <si>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</si>
  <si>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</si>
  <si>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</si>
  <si>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</si>
  <si>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</si>
  <si>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</si>
  <si>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</si>
  <si>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</si>
  <si>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</si>
  <si>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</si>
  <si>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</si>
  <si>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</si>
  <si>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</si>
  <si>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</si>
  <si>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</si>
  <si>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</si>
  <si>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</si>
  <si>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</si>
  <si>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</si>
  <si>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</si>
  <si>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</si>
  <si>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</si>
  <si>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</si>
  <si>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</si>
  <si>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</si>
  <si>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</si>
  <si>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</si>
  <si>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</si>
  <si>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</si>
  <si>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</si>
  <si>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</si>
  <si>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</si>
  <si>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</si>
  <si>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</si>
  <si>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</si>
  <si>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</si>
  <si>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</si>
  <si>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</si>
  <si>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</si>
  <si>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</si>
  <si>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</si>
  <si>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</si>
  <si>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</si>
  <si>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</si>
  <si>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</si>
  <si>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</si>
  <si>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</si>
  <si>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</si>
  <si>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</si>
  <si>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</si>
  <si>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</si>
  <si>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</si>
  <si>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</si>
  <si>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</si>
  <si>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</si>
  <si>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</si>
  <si>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</si>
  <si>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</si>
  <si>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</si>
  <si>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</si>
  <si>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</si>
  <si>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</si>
  <si>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</si>
  <si>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</si>
  <si>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</si>
  <si>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</si>
  <si>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</si>
  <si>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</si>
  <si>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</si>
  <si>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</si>
  <si>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</si>
  <si>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</si>
  <si>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</si>
  <si>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</si>
  <si>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</si>
  <si>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</si>
  <si>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</si>
  <si>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</si>
  <si>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</si>
  <si>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</si>
  <si>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</si>
  <si>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</si>
  <si>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</si>
  <si>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</si>
  <si>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</si>
  <si>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</si>
  <si>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</si>
  <si>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</si>
  <si>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</si>
  <si>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</si>
  <si>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</si>
  <si>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</si>
  <si>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</si>
  <si>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</si>
  <si>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</si>
  <si>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</si>
  <si>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</si>
  <si>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</si>
  <si>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</si>
  <si>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</si>
  <si>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</si>
  <si>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</si>
  <si>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</si>
  <si>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</si>
  <si>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</si>
  <si>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</si>
  <si>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</si>
  <si>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</si>
  <si>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</si>
  <si>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</si>
  <si>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</si>
  <si>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</si>
  <si>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</si>
  <si>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</si>
  <si>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</si>
  <si>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</si>
  <si>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</si>
  <si>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</si>
  <si>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</si>
  <si>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</si>
  <si>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</si>
  <si>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</si>
  <si>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</si>
  <si>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</si>
  <si>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</si>
  <si>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</si>
  <si>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</si>
  <si>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</si>
  <si>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</si>
  <si>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</si>
  <si>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</si>
  <si>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</si>
  <si>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</si>
  <si>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</si>
  <si>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</si>
  <si>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</si>
  <si>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</si>
  <si>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</si>
  <si>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</si>
  <si>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</si>
  <si>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</si>
  <si>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</si>
  <si>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</si>
  <si>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</si>
  <si>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</si>
  <si>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</si>
  <si>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</si>
  <si>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</si>
  <si>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</si>
  <si>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</si>
  <si>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</si>
  <si>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</si>
  <si>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</si>
  <si>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</si>
  <si>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</si>
  <si>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</si>
  <si>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</si>
  <si>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</si>
  <si>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</si>
  <si>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</si>
  <si>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</si>
  <si>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</si>
  <si>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</si>
  <si>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</si>
  <si>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</si>
  <si>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</si>
  <si>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</si>
  <si>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</si>
  <si>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</si>
  <si>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</si>
  <si>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</si>
  <si>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</si>
  <si>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</si>
  <si>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</si>
  <si>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</si>
  <si>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</si>
  <si>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</si>
  <si>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</si>
  <si>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</si>
  <si>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</si>
  <si>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</si>
  <si>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</si>
  <si>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</si>
  <si>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</si>
  <si>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</si>
  <si>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</si>
  <si>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</si>
  <si>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</si>
  <si>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</si>
  <si>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</si>
  <si>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</si>
  <si>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</si>
  <si>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</si>
  <si>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</si>
  <si>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</si>
  <si>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</si>
  <si>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</si>
  <si>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</si>
  <si>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</si>
  <si>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</si>
  <si>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</si>
  <si>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</si>
  <si>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</si>
  <si>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</si>
  <si>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</si>
  <si>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</si>
  <si>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</si>
  <si>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</si>
  <si>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</si>
  <si>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</si>
  <si>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</si>
  <si>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</si>
  <si>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</si>
  <si>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</si>
  <si>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</si>
  <si>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</si>
  <si>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</si>
  <si>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</si>
  <si>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</si>
  <si>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</si>
  <si>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</si>
  <si>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</si>
  <si>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</si>
  <si>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</si>
  <si>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</si>
  <si>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</si>
  <si>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</si>
  <si>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</si>
  <si>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</si>
  <si>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</si>
  <si>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</si>
  <si>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</si>
  <si>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</si>
  <si>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</si>
  <si>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</si>
  <si>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</si>
  <si>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</si>
  <si>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</si>
  <si>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</si>
  <si>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</si>
  <si>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</si>
  <si>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</si>
  <si>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</si>
  <si>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</si>
  <si>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</si>
  <si>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</si>
  <si>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</si>
  <si>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</si>
  <si>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</si>
  <si>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</si>
  <si>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</si>
  <si>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</si>
  <si>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</si>
  <si>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</si>
  <si>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</si>
  <si>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</si>
  <si>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</si>
  <si>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</si>
  <si>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</si>
  <si>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</si>
  <si>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</si>
  <si>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</si>
  <si>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</si>
  <si>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</si>
  <si>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</si>
  <si>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</si>
  <si>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</si>
  <si>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</si>
  <si>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</si>
  <si>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</si>
  <si>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</si>
  <si>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</si>
  <si>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</si>
  <si>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</si>
  <si>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</si>
  <si>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</si>
  <si>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</si>
  <si>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</si>
  <si>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</si>
  <si>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</si>
  <si>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</si>
  <si>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</si>
  <si>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</si>
  <si>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</si>
  <si>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</si>
  <si>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</si>
  <si>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</si>
  <si>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</si>
  <si>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</si>
  <si>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</si>
  <si>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</si>
  <si>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</si>
  <si>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</si>
  <si>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</si>
  <si>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</si>
  <si>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</si>
  <si>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</si>
  <si>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</si>
  <si>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</si>
  <si>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</si>
  <si>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</si>
  <si>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</si>
  <si>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</si>
  <si>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</si>
  <si>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</si>
  <si>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</si>
  <si>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</si>
  <si>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</si>
  <si>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</si>
  <si>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</si>
  <si>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</si>
  <si>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</si>
  <si>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</si>
  <si>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</si>
  <si>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</si>
  <si>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</si>
  <si>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</si>
  <si>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</si>
  <si>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</si>
  <si>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</si>
  <si>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</si>
  <si>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</si>
  <si>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</si>
  <si>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</si>
  <si>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</si>
  <si>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</si>
  <si>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</si>
  <si>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</si>
  <si>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</si>
  <si>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</si>
  <si>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</si>
  <si>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</si>
  <si>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</si>
  <si>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</si>
  <si>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</si>
  <si>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</si>
  <si>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</si>
  <si>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</si>
  <si>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</si>
  <si>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</si>
  <si>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</si>
  <si>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</si>
  <si>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</si>
  <si>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</si>
  <si>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</si>
  <si>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</si>
  <si>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</si>
  <si>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</si>
  <si>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</si>
  <si>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</si>
  <si>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</si>
  <si>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</si>
  <si>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</si>
  <si>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</si>
  <si>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</si>
  <si>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</si>
  <si>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</si>
  <si>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</si>
  <si>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</si>
  <si>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</si>
  <si>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</si>
  <si>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</si>
  <si>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</si>
  <si>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</si>
  <si>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</si>
  <si>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</si>
  <si>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</si>
  <si>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</si>
  <si>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</si>
  <si>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</si>
  <si>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</si>
  <si>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</si>
  <si>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</si>
  <si>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</si>
  <si>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</si>
  <si>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</si>
  <si>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</si>
  <si>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</si>
  <si>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</si>
  <si>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</si>
  <si>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</si>
  <si>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</si>
  <si>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</si>
  <si>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</si>
  <si>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</si>
  <si>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</si>
  <si>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</si>
  <si>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</si>
  <si>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</si>
  <si>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</si>
  <si>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</si>
  <si>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</si>
  <si>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</si>
  <si>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</si>
  <si>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</si>
  <si>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</si>
  <si>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</si>
  <si>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</si>
  <si>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</si>
  <si>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</si>
  <si>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</si>
  <si>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</si>
  <si>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</si>
  <si>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</si>
  <si>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</si>
  <si>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</si>
  <si>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</si>
  <si>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</si>
  <si>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</si>
  <si>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</si>
  <si>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</si>
  <si>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</si>
  <si>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</si>
  <si>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</si>
  <si>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</si>
  <si>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</si>
  <si>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</si>
  <si>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</si>
  <si>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</si>
  <si>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</si>
  <si>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</si>
  <si>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</si>
  <si>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</si>
  <si>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</si>
  <si>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</si>
  <si>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</si>
  <si>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</si>
  <si>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</si>
  <si>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</si>
  <si>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</si>
  <si>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</si>
  <si>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</si>
  <si>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</si>
  <si>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</si>
  <si>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</si>
  <si>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</si>
  <si>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</si>
  <si>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</si>
  <si>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</si>
  <si>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</si>
  <si>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</si>
  <si>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</si>
  <si>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</si>
  <si>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</si>
  <si>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</si>
  <si>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</si>
  <si>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</si>
  <si>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</si>
  <si>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</si>
  <si>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</si>
  <si>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</si>
  <si>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</si>
  <si>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</si>
  <si>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</si>
  <si>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</si>
  <si>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</si>
  <si>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</si>
  <si>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</si>
  <si>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</si>
  <si>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</si>
  <si>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</si>
  <si>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</si>
  <si>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</si>
  <si>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</si>
  <si>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</si>
  <si>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</si>
  <si>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</si>
  <si>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</si>
  <si>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</si>
  <si>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</si>
  <si>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</si>
  <si>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</si>
  <si>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</si>
  <si>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</si>
  <si>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</si>
  <si>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</si>
  <si>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</si>
  <si>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</si>
  <si>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</si>
  <si>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</si>
  <si>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</si>
  <si>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</si>
  <si>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</si>
  <si>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</si>
  <si>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</si>
  <si>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</si>
  <si>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</si>
  <si>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</si>
  <si>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</si>
  <si>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</si>
  <si>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</si>
  <si>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</si>
  <si>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</si>
  <si>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</si>
  <si>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</si>
  <si>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</si>
  <si>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</si>
  <si>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</si>
  <si>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</si>
  <si>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</si>
  <si>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</si>
  <si>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</si>
  <si>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</si>
  <si>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</si>
  <si>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</si>
  <si>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</si>
  <si>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</si>
  <si>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</si>
  <si>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</si>
  <si>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</si>
  <si>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</si>
  <si>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</si>
  <si>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</si>
  <si>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</si>
  <si>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</si>
  <si>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</si>
  <si>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</si>
  <si>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</si>
  <si>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</si>
  <si>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</si>
  <si>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</si>
  <si>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</si>
  <si>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</si>
  <si>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</si>
  <si>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</si>
  <si>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</si>
  <si>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</si>
  <si>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</si>
  <si>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</si>
  <si>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</si>
  <si>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</si>
  <si>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</si>
  <si>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</si>
  <si>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</si>
  <si>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</si>
  <si>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</si>
  <si>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</si>
  <si>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</si>
  <si>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</si>
  <si>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</si>
  <si>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</si>
  <si>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</si>
  <si>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</si>
  <si>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</si>
  <si>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</si>
  <si>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</si>
  <si>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</si>
  <si>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</si>
  <si>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</si>
  <si>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</si>
  <si>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</si>
  <si>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</si>
  <si>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</si>
  <si>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</si>
  <si>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</si>
  <si>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</si>
  <si>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</si>
  <si>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</si>
  <si>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</si>
  <si>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</si>
  <si>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</si>
  <si>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</si>
  <si>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</si>
  <si>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</si>
  <si>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</si>
  <si>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</si>
  <si>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</si>
  <si>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</si>
  <si>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</si>
  <si>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</si>
  <si>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</si>
  <si>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</si>
  <si>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</si>
  <si>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</si>
  <si>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</si>
  <si>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</si>
  <si>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</si>
  <si>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</si>
  <si>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</si>
  <si>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</si>
  <si>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</si>
  <si>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</si>
  <si>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</si>
  <si>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</si>
  <si>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</si>
  <si>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</si>
  <si>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</si>
  <si>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</si>
  <si>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</si>
  <si>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</si>
  <si>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</si>
  <si>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</si>
  <si>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</si>
  <si>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</si>
  <si>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</si>
  <si>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</si>
  <si>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</si>
  <si>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</si>
  <si>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</si>
  <si>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</si>
  <si>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</si>
  <si>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</si>
  <si>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</si>
  <si>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</si>
  <si>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</si>
  <si>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</si>
  <si>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</si>
  <si>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</si>
  <si>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</si>
  <si>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</si>
  <si>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</si>
  <si>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</si>
  <si>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</si>
  <si>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</si>
  <si>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</si>
  <si>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</si>
  <si>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</si>
  <si>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</si>
  <si>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</si>
  <si>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</si>
  <si>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</si>
  <si>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</si>
  <si>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</si>
  <si>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</si>
  <si>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</si>
  <si>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</si>
  <si>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</si>
  <si>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</si>
  <si>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</si>
  <si>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</si>
  <si>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</si>
  <si>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</si>
  <si>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</si>
  <si>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</si>
  <si>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</si>
  <si>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</si>
  <si>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</si>
  <si>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</si>
  <si>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</si>
  <si>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</si>
  <si>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</si>
  <si>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</si>
  <si>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</si>
  <si>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</si>
  <si>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</si>
  <si>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</si>
  <si>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</si>
  <si>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</si>
  <si>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</si>
  <si>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</si>
  <si>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</si>
  <si>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</si>
  <si>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</si>
  <si>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</si>
  <si>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</si>
  <si>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</si>
  <si>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</si>
  <si>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</si>
  <si>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</si>
  <si>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</si>
  <si>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</si>
  <si>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</si>
  <si>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</si>
  <si>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</si>
  <si>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</si>
  <si>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</si>
  <si>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</si>
  <si>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</si>
  <si>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</si>
  <si>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</si>
  <si>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</si>
  <si>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</si>
  <si>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</si>
  <si>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</si>
  <si>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</si>
  <si>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</si>
  <si>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</si>
  <si>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</si>
  <si>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</si>
  <si>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</si>
  <si>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</si>
  <si>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</si>
  <si>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</si>
  <si>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</si>
  <si>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</si>
  <si>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</si>
  <si>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</si>
  <si>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</si>
  <si>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</si>
  <si>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</si>
  <si>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</si>
  <si>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</si>
  <si>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</si>
  <si>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</si>
  <si>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</si>
  <si>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</si>
  <si>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</si>
  <si>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</si>
  <si>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</si>
  <si>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</si>
  <si>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</si>
  <si>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</si>
  <si>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</si>
  <si>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</si>
  <si>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</si>
  <si>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</si>
  <si>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</si>
  <si>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</si>
  <si>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</si>
  <si>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</si>
  <si>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</si>
  <si>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</si>
  <si>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</si>
  <si>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</si>
  <si>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</si>
  <si>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</si>
  <si>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</si>
  <si>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</si>
  <si>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</si>
  <si>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</si>
  <si>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</si>
  <si>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</si>
  <si>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</si>
  <si>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</si>
  <si>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</si>
  <si>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</si>
  <si>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</si>
  <si>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</si>
  <si>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</si>
  <si>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</si>
  <si>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</si>
  <si>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</si>
  <si>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</si>
  <si>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</si>
  <si>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</si>
  <si>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</si>
  <si>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</si>
  <si>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</si>
  <si>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</si>
  <si>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</si>
  <si>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</si>
  <si>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</si>
  <si>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</si>
  <si>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</si>
  <si>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</si>
  <si>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</si>
  <si>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</si>
  <si>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</si>
  <si>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</si>
  <si>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</si>
  <si>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</si>
  <si>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</si>
  <si>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</si>
  <si>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</si>
  <si>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</si>
  <si>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</si>
  <si>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</si>
  <si>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</si>
  <si>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</si>
  <si>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</si>
  <si>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</si>
  <si>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</si>
  <si>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</si>
  <si>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</si>
  <si>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</si>
  <si>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</si>
  <si>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</si>
  <si>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</si>
  <si>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</si>
  <si>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</si>
  <si>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</si>
  <si>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</si>
  <si>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</si>
  <si>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</si>
  <si>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</si>
  <si>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</si>
  <si>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</si>
  <si>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</si>
  <si>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</si>
  <si>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</si>
  <si>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</si>
  <si>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</si>
  <si>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</si>
  <si>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</si>
  <si>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</si>
  <si>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</si>
  <si>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</si>
  <si>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</si>
  <si>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</si>
  <si>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</si>
  <si>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</si>
  <si>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</si>
  <si>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</si>
  <si>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</si>
  <si>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</si>
  <si>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</si>
  <si>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</si>
  <si>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</si>
  <si>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</si>
  <si>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</si>
  <si>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</si>
  <si>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</si>
  <si>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</si>
  <si>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</si>
  <si>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</si>
  <si>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</si>
  <si>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</si>
  <si>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</si>
  <si>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</si>
  <si>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</si>
  <si>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</si>
  <si>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</si>
  <si>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</si>
  <si>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</si>
  <si>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</si>
  <si>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</si>
  <si>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</si>
  <si>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</si>
  <si>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</si>
  <si>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</si>
  <si>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</si>
  <si>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</si>
  <si>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</si>
  <si>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</si>
  <si>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</si>
  <si>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</si>
  <si>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</si>
  <si>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</si>
  <si>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</si>
  <si>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</si>
  <si>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</si>
  <si>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</si>
  <si>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</si>
  <si>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</si>
  <si>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</si>
  <si>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</si>
  <si>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</si>
  <si>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</si>
  <si>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</si>
  <si>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</si>
  <si>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</si>
  <si>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</si>
  <si>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</si>
  <si>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</si>
  <si>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</si>
  <si>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</si>
  <si>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</si>
  <si>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</si>
  <si>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</si>
  <si>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</si>
  <si>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</si>
  <si>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</si>
  <si>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</si>
  <si>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</si>
  <si>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</si>
  <si>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</si>
  <si>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</si>
  <si>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</si>
  <si>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</si>
  <si>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</si>
  <si>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</si>
  <si>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</si>
  <si>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</si>
  <si>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</si>
  <si>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</si>
  <si>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</si>
  <si>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</si>
  <si>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</si>
  <si>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</si>
  <si>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</si>
  <si>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</si>
  <si>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</si>
  <si>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</si>
  <si>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</si>
  <si>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</si>
  <si>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</si>
  <si>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</si>
  <si>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</si>
  <si>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</si>
  <si>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</si>
  <si>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</si>
  <si>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</si>
  <si>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</si>
  <si>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</si>
  <si>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</si>
  <si>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</si>
  <si>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</si>
  <si>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</si>
  <si>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</si>
  <si>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</si>
  <si>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</si>
  <si>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</si>
  <si>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</si>
  <si>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</si>
  <si>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</si>
  <si>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</si>
  <si>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</si>
  <si>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</si>
  <si>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</si>
  <si>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</si>
  <si>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</si>
  <si>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</si>
  <si>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</si>
  <si>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</si>
  <si>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</si>
  <si>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</si>
  <si>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</si>
  <si>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</si>
  <si>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</si>
  <si>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</si>
  <si>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</si>
  <si>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</si>
  <si>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</si>
  <si>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</si>
  <si>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</si>
  <si>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</si>
  <si>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</si>
  <si>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</si>
  <si>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</si>
  <si>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</si>
  <si>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</si>
  <si>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</si>
  <si>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</si>
  <si>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</si>
  <si>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</si>
  <si>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</si>
  <si>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</si>
  <si>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</si>
  <si>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</si>
  <si>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</si>
  <si>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</si>
  <si>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</si>
  <si>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</si>
  <si>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</si>
  <si>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</si>
  <si>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</si>
  <si>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</si>
  <si>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</si>
  <si>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</si>
  <si>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</si>
  <si>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</si>
  <si>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</si>
  <si>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</si>
  <si>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</si>
  <si>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</si>
  <si>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</si>
  <si>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</si>
  <si>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</si>
  <si>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</si>
  <si>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</si>
  <si>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</si>
  <si>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</si>
  <si>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</si>
  <si>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</si>
  <si>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</si>
  <si>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</si>
  <si>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</si>
  <si>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</si>
  <si>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</si>
  <si>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</si>
  <si>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</si>
  <si>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</si>
  <si>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</si>
  <si>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</si>
  <si>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</si>
  <si>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</si>
  <si>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</si>
  <si>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</si>
  <si>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</si>
  <si>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</si>
  <si>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</si>
  <si>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</si>
  <si>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</si>
  <si>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</si>
  <si>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</si>
  <si>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</si>
  <si>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</si>
  <si>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</si>
  <si>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</si>
  <si>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</si>
  <si>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</si>
  <si>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</si>
  <si>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</si>
  <si>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</si>
  <si>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</si>
  <si>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</si>
  <si>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</si>
  <si>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</si>
  <si>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</si>
  <si>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</si>
  <si>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</si>
  <si>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</si>
  <si>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</si>
  <si>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</si>
  <si>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</si>
  <si>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</si>
  <si>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</si>
  <si>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</si>
  <si>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</si>
  <si>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</si>
  <si>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</si>
  <si>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</si>
  <si>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</si>
  <si>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</si>
  <si>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</si>
  <si>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</si>
  <si>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</si>
  <si>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</si>
  <si>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</si>
  <si>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</si>
  <si>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</si>
  <si>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</si>
  <si>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</si>
  <si>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</si>
  <si>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</si>
  <si>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</si>
  <si>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</si>
  <si>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</si>
  <si>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</si>
  <si>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</si>
  <si>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</si>
  <si>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</si>
  <si>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</si>
  <si>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</si>
  <si>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</si>
  <si>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</si>
  <si>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</si>
  <si>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</si>
  <si>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</si>
  <si>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</si>
  <si>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</si>
  <si>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</si>
  <si>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</si>
  <si>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</si>
  <si>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</si>
  <si>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</si>
  <si>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</si>
  <si>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</si>
  <si>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</si>
  <si>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</si>
  <si>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</si>
  <si>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</si>
  <si>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</si>
  <si>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</si>
  <si>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</si>
  <si>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</si>
  <si>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</si>
  <si>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</si>
  <si>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</si>
  <si>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</si>
  <si>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</si>
  <si>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</si>
  <si>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</si>
  <si>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</si>
  <si>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</si>
  <si>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</si>
  <si>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</si>
  <si>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</si>
  <si>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</si>
  <si>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</si>
  <si>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</si>
  <si>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</si>
  <si>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</si>
  <si>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</si>
  <si>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</si>
  <si>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</si>
  <si>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</si>
  <si>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</si>
  <si>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</si>
  <si>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</si>
  <si>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</si>
  <si>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</si>
  <si>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</si>
  <si>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</si>
  <si>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</si>
  <si>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</si>
  <si>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</si>
  <si>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</si>
  <si>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</si>
  <si>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</si>
  <si>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</si>
  <si>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</si>
  <si>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</si>
  <si>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</si>
  <si>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</si>
  <si>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</si>
  <si>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</si>
  <si>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</si>
  <si>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</si>
  <si>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</si>
  <si>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</si>
  <si>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</si>
  <si>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</si>
  <si>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</si>
  <si>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</si>
  <si>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</si>
  <si>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</si>
  <si>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</si>
  <si>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</si>
  <si>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</si>
  <si>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</si>
  <si>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</si>
  <si>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</si>
  <si>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</si>
  <si>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</si>
  <si>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</si>
  <si>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</si>
  <si>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</si>
  <si>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</si>
  <si>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</si>
  <si>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</si>
  <si>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</si>
  <si>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</si>
  <si>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</si>
  <si>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</si>
  <si>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</si>
  <si>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</si>
  <si>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</si>
  <si>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</si>
  <si>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</si>
  <si>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</si>
  <si>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</si>
  <si>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</si>
  <si>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</si>
  <si>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</si>
  <si>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</si>
  <si>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</si>
  <si>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</si>
  <si>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</si>
  <si>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</si>
  <si>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</si>
  <si>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</si>
  <si>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</si>
  <si>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</si>
  <si>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</si>
  <si>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</si>
  <si>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</si>
  <si>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</si>
  <si>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</si>
  <si>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</si>
  <si>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</si>
  <si>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</si>
  <si>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</si>
  <si>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</si>
  <si>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</si>
  <si>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</si>
  <si>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</si>
  <si>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</si>
  <si>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</si>
  <si>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</si>
  <si>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</si>
  <si>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</si>
  <si>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</si>
  <si>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</si>
  <si>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</si>
  <si>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</si>
  <si>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</si>
  <si>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</si>
  <si>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</si>
  <si>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</si>
  <si>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</si>
  <si>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</si>
  <si>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</si>
  <si>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</si>
  <si>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</si>
  <si>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</si>
  <si>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</si>
  <si>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</si>
  <si>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</si>
  <si>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</si>
  <si>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</si>
  <si>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</si>
  <si>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</si>
  <si>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</si>
  <si>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</si>
  <si>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</si>
  <si>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</si>
  <si>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</si>
  <si>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</si>
  <si>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</si>
  <si>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</si>
  <si>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</si>
  <si>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</si>
  <si>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</si>
  <si>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</si>
  <si>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</si>
  <si>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</si>
  <si>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</si>
  <si>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</si>
  <si>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</si>
  <si>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</si>
  <si>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</si>
  <si>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</si>
  <si>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</si>
  <si>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</si>
  <si>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</si>
  <si>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</si>
  <si>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</si>
  <si>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</si>
  <si>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</si>
  <si>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</si>
  <si>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</si>
  <si>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</si>
  <si>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</si>
  <si>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</si>
  <si>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</si>
  <si>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</si>
  <si>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</si>
  <si>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</si>
  <si>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</si>
  <si>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</si>
  <si>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</si>
  <si>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</si>
  <si>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</si>
  <si>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</si>
  <si>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</si>
  <si>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</si>
  <si>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</si>
  <si>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</si>
  <si>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</si>
  <si>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</si>
  <si>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</si>
  <si>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</si>
  <si>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</si>
  <si>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</si>
  <si>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</si>
  <si>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</si>
  <si>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</si>
  <si>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</si>
  <si>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</si>
  <si>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</si>
  <si>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</si>
  <si>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</si>
  <si>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</si>
  <si>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</si>
  <si>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</si>
  <si>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</si>
  <si>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</si>
  <si>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</si>
  <si>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</si>
  <si>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</si>
  <si>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</si>
  <si>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</si>
  <si>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</si>
  <si>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</si>
  <si>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</si>
  <si>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</si>
  <si>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</si>
  <si>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</si>
  <si>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</si>
  <si>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</si>
  <si>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</si>
  <si>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</si>
  <si>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</si>
  <si>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</si>
  <si>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</si>
  <si>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</si>
  <si>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</si>
  <si>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</si>
  <si>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</si>
  <si>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</si>
  <si>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</si>
  <si>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</si>
  <si>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</si>
  <si>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</si>
  <si>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</si>
  <si>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</si>
  <si>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</si>
  <si>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</si>
  <si>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</si>
  <si>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</si>
  <si>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</si>
  <si>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</si>
  <si>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</si>
  <si>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</si>
  <si>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</si>
  <si>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</si>
  <si>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</si>
  <si>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</si>
  <si>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</si>
  <si>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</si>
  <si>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</si>
  <si>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</si>
  <si>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</si>
  <si>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</si>
  <si>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</si>
  <si>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</si>
  <si>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</si>
  <si>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</si>
  <si>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</si>
  <si>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</si>
  <si>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</si>
  <si>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</si>
  <si>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</si>
  <si>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</si>
  <si>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</si>
  <si>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</si>
  <si>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</si>
  <si>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</si>
  <si>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</si>
  <si>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</si>
  <si>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</si>
  <si>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</si>
  <si>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</si>
  <si>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</si>
  <si>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</si>
  <si>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</si>
  <si>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</si>
  <si>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</si>
  <si>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</si>
  <si>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</si>
  <si>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</si>
  <si>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</si>
  <si>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</si>
  <si>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</si>
  <si>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</si>
  <si>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</si>
  <si>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</si>
  <si>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</si>
  <si>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</si>
  <si>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</si>
  <si>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</si>
  <si>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</si>
  <si>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</si>
  <si>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</si>
  <si>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</si>
  <si>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</si>
  <si>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</si>
  <si>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</si>
  <si>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</si>
  <si>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</si>
  <si>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</si>
  <si>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</si>
  <si>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</si>
  <si>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</si>
  <si>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</si>
  <si>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</si>
  <si>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</si>
  <si>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</si>
  <si>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</si>
  <si>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</si>
  <si>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</si>
  <si>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</si>
  <si>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</si>
  <si>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</si>
  <si>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</si>
  <si>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</si>
  <si>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</si>
  <si>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</si>
  <si>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</si>
  <si>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</si>
  <si>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</si>
  <si>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</si>
  <si>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</si>
  <si>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</si>
  <si>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</si>
  <si>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</si>
  <si>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</si>
  <si>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</si>
  <si>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</si>
  <si>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</si>
  <si>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</si>
  <si>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</si>
  <si>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</si>
  <si>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</si>
  <si>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</si>
  <si>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</si>
  <si>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</si>
  <si>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</si>
  <si>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</si>
  <si>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</si>
  <si>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</si>
  <si>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</si>
  <si>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</si>
  <si>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</si>
  <si>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</si>
  <si>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</si>
  <si>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</si>
  <si>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</si>
  <si>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</si>
  <si>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</si>
  <si>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</si>
  <si>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</si>
  <si>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</si>
  <si>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</si>
  <si>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</si>
  <si>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</si>
  <si>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</si>
  <si>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</si>
  <si>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</si>
  <si>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</si>
  <si>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</si>
  <si>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</si>
  <si>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</si>
  <si>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</si>
  <si>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</si>
  <si>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</si>
  <si>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</si>
  <si>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</si>
  <si>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</si>
  <si>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</si>
  <si>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</si>
  <si>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</si>
  <si>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</si>
  <si>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</si>
  <si>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</si>
  <si>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</si>
  <si>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</si>
  <si>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</si>
  <si>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</si>
  <si>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</si>
  <si>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</si>
  <si>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</si>
  <si>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</si>
  <si>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</si>
  <si>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</si>
  <si>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</si>
  <si>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</si>
  <si>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</si>
  <si>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</si>
  <si>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</si>
  <si>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</si>
  <si>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</si>
  <si>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</si>
  <si>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</si>
  <si>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</si>
  <si>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</si>
  <si>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</si>
  <si>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</si>
  <si>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</si>
  <si>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</si>
  <si>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</si>
  <si>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</si>
  <si>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</si>
  <si>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</si>
  <si>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</si>
  <si>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</si>
  <si>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</si>
  <si>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</si>
  <si>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</si>
  <si>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</si>
  <si>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</si>
  <si>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</si>
  <si>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</si>
  <si>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</si>
  <si>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</si>
  <si>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</si>
  <si>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</si>
  <si>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</si>
  <si>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</si>
  <si>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</si>
  <si>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</si>
  <si>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</si>
  <si>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</si>
  <si>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</si>
  <si>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</si>
  <si>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</si>
  <si>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</si>
  <si>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</si>
  <si>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</si>
  <si>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</si>
  <si>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</si>
  <si>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</si>
  <si>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</si>
  <si>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</si>
  <si>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</si>
  <si>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</si>
  <si>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</si>
  <si>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</si>
  <si>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</si>
  <si>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</si>
  <si>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</si>
  <si>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</si>
  <si>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</si>
  <si>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</si>
  <si>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</si>
  <si>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</si>
  <si>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</si>
  <si>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</si>
  <si>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</si>
  <si>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</si>
  <si>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</si>
  <si>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</si>
  <si>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</si>
  <si>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</si>
  <si>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</si>
  <si>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</si>
  <si>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</si>
  <si>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</si>
  <si>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</si>
  <si>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</si>
  <si>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</si>
  <si>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</si>
  <si>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</si>
  <si>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</si>
  <si>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</si>
  <si>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</si>
  <si>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</si>
  <si>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</si>
  <si>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</si>
  <si>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</si>
  <si>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</si>
  <si>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</si>
  <si>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</si>
  <si>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</si>
  <si>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</si>
  <si>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</si>
  <si>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</si>
  <si>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</si>
  <si>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</si>
  <si>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</si>
  <si>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</si>
  <si>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</si>
  <si>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</si>
  <si>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</si>
  <si>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</si>
  <si>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</si>
  <si>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</si>
  <si>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</si>
  <si>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</si>
  <si>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</si>
  <si>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</si>
  <si>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</si>
  <si>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</si>
  <si>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</si>
  <si>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</si>
  <si>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</si>
  <si>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</si>
  <si>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</si>
  <si>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</si>
  <si>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</si>
  <si>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</si>
  <si>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</si>
  <si>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</si>
  <si>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</si>
  <si>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</si>
  <si>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</si>
  <si>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</si>
  <si>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</si>
  <si>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</si>
  <si>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</si>
  <si>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</si>
  <si>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</si>
  <si>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</si>
  <si>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</si>
  <si>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</si>
  <si>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</si>
  <si>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</si>
  <si>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</si>
  <si>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</si>
  <si>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</si>
  <si>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</si>
  <si>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</si>
  <si>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</si>
  <si>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</si>
  <si>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</si>
  <si>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</si>
  <si>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</si>
  <si>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</si>
  <si>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</si>
  <si>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</si>
  <si>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</si>
  <si>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</si>
  <si>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</si>
  <si>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</si>
  <si>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</si>
  <si>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</si>
  <si>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</si>
  <si>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</si>
  <si>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</si>
  <si>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</si>
  <si>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</si>
  <si>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</si>
  <si>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</si>
  <si>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</si>
  <si>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</si>
  <si>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</si>
  <si>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</si>
  <si>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</si>
  <si>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</si>
  <si>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</si>
  <si>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</si>
  <si>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</si>
  <si>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</si>
  <si>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</si>
  <si>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</si>
  <si>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</si>
  <si>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</si>
  <si>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</si>
  <si>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</si>
  <si>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</si>
  <si>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</si>
  <si>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</si>
  <si>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</si>
  <si>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</si>
  <si>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</si>
  <si>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</si>
  <si>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</si>
  <si>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</si>
  <si>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</si>
  <si>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</si>
  <si>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</si>
  <si>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</si>
  <si>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</si>
  <si>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</si>
  <si>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</si>
  <si>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</si>
  <si>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</si>
  <si>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</si>
  <si>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</si>
  <si>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</si>
  <si>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</si>
  <si>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</si>
  <si>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</si>
  <si>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</si>
  <si>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</si>
  <si>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</si>
  <si>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</si>
  <si>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</si>
  <si>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</si>
  <si>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</si>
  <si>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</si>
  <si>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</si>
  <si>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</si>
  <si>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</si>
  <si>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</si>
  <si>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</si>
  <si>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</si>
  <si>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</si>
  <si>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</si>
  <si>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</si>
  <si>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</si>
  <si>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</si>
  <si>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</si>
  <si>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</si>
  <si>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</si>
  <si>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</si>
  <si>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</si>
  <si>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</si>
  <si>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</si>
  <si>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</si>
  <si>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</si>
  <si>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</si>
  <si>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</si>
  <si>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</si>
  <si>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</si>
  <si>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</si>
  <si>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</si>
  <si>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</si>
  <si>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</si>
  <si>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</si>
  <si>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</si>
  <si>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</si>
  <si>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</si>
  <si>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</si>
  <si>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</si>
  <si>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</si>
  <si>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</si>
  <si>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</si>
  <si>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</si>
  <si>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</si>
  <si>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</si>
  <si>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</si>
  <si>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</si>
  <si>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</si>
  <si>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</si>
  <si>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</si>
  <si>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</si>
  <si>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</si>
  <si>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</si>
  <si>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</si>
  <si>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</si>
  <si>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</si>
  <si>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</si>
  <si>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</si>
  <si>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</si>
  <si>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</si>
  <si>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</si>
  <si>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</si>
  <si>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</si>
  <si>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</si>
  <si>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</si>
  <si>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</si>
  <si>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</si>
  <si>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</si>
  <si>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</si>
  <si>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</si>
  <si>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</si>
  <si>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</si>
  <si>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</si>
  <si>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</si>
  <si>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</si>
  <si>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</si>
  <si>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</si>
  <si>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</si>
  <si>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</si>
  <si>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</si>
  <si>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</si>
  <si>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</si>
  <si>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</si>
  <si>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</si>
  <si>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</si>
  <si>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</si>
  <si>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</si>
  <si>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</si>
  <si>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</si>
  <si>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</si>
  <si>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</si>
  <si>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</si>
  <si>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</si>
  <si>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</si>
  <si>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</si>
  <si>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</si>
  <si>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</si>
  <si>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</si>
  <si>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</si>
  <si>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</si>
  <si>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</si>
  <si>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</si>
  <si>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</si>
  <si>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</si>
  <si>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</si>
  <si>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</si>
  <si>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</si>
  <si>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</si>
  <si>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</si>
  <si>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</si>
  <si>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</si>
  <si>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</si>
  <si>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</si>
  <si>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</si>
  <si>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</si>
  <si>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</si>
  <si>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</si>
  <si>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</si>
  <si>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</si>
  <si>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</si>
  <si>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</si>
  <si>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</si>
  <si>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</si>
  <si>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</si>
  <si>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</si>
  <si>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</si>
  <si>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</si>
  <si>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</si>
  <si>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</si>
  <si>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</si>
  <si>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</si>
  <si>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</si>
  <si>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</si>
  <si>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</si>
  <si>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</si>
  <si>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</si>
  <si>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</si>
  <si>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</si>
  <si>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</si>
  <si>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</si>
  <si>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</si>
  <si>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</si>
  <si>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</si>
  <si>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</si>
  <si>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</si>
  <si>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</si>
  <si>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</si>
  <si>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</si>
  <si>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</si>
  <si>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</si>
  <si>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</si>
  <si>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</si>
  <si>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</si>
  <si>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</si>
  <si>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</si>
  <si>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</si>
  <si>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</si>
  <si>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</si>
  <si>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</si>
  <si>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</si>
  <si>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</si>
  <si>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</si>
  <si>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</si>
  <si>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</si>
  <si>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</si>
  <si>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</si>
  <si>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</si>
  <si>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</si>
  <si>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</si>
  <si>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</si>
  <si>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</si>
  <si>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</si>
  <si>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</si>
  <si>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</si>
  <si>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</si>
  <si>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</si>
  <si>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</si>
  <si>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</si>
  <si>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</si>
  <si>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</si>
  <si>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</si>
  <si>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</si>
  <si>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</si>
  <si>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</si>
  <si>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</si>
  <si>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</si>
  <si>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</si>
  <si>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</si>
  <si>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</si>
  <si>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</si>
  <si>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</si>
  <si>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</si>
  <si>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</si>
  <si>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</si>
  <si>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</si>
  <si>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</si>
  <si>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</si>
  <si>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</si>
  <si>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</si>
  <si>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</si>
  <si>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</si>
  <si>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</si>
  <si>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</si>
  <si>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</si>
  <si>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</si>
  <si>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</si>
  <si>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</si>
  <si>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</si>
  <si>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</si>
  <si>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</si>
  <si>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</si>
  <si>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</si>
  <si>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</si>
  <si>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</si>
  <si>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</si>
  <si>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</si>
  <si>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</si>
  <si>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</si>
  <si>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</si>
  <si>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</si>
  <si>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</si>
  <si>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</si>
  <si>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</si>
  <si>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</si>
  <si>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</si>
  <si>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</si>
  <si>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</si>
  <si>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</si>
  <si>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</si>
  <si>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</si>
  <si>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</si>
  <si>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</si>
  <si>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</si>
  <si>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</si>
  <si>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</si>
  <si>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</si>
  <si>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</si>
  <si>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</si>
  <si>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</si>
  <si>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</si>
  <si>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</si>
  <si>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</si>
  <si>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</si>
  <si>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</si>
  <si>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</si>
  <si>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</si>
  <si>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</si>
  <si>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</si>
  <si>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</si>
  <si>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</si>
  <si>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</si>
  <si>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</si>
  <si>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</si>
  <si>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</si>
  <si>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</si>
  <si>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</si>
  <si>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</si>
  <si>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</si>
  <si>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</si>
  <si>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</si>
  <si>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</si>
  <si>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</si>
  <si>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</si>
  <si>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</si>
  <si>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</si>
  <si>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</si>
  <si>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</si>
  <si>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</si>
  <si>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</si>
  <si>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</si>
  <si>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</si>
  <si>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</si>
  <si>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</si>
  <si>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</si>
  <si>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</si>
  <si>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</si>
  <si>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</si>
  <si>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</si>
  <si>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</si>
  <si>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</si>
  <si>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</si>
  <si>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</si>
  <si>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</si>
  <si>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</si>
  <si>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</si>
  <si>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</si>
  <si>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</si>
  <si>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</si>
  <si>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</si>
  <si>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</si>
  <si>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</si>
  <si>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</si>
  <si>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</si>
  <si>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</si>
  <si>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</si>
  <si>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</si>
  <si>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</si>
  <si>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</si>
  <si>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</si>
  <si>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</si>
  <si>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</si>
  <si>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</si>
  <si>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</si>
  <si>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</si>
  <si>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</si>
  <si>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</si>
  <si>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</si>
  <si>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</si>
  <si>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</si>
  <si>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</si>
  <si>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</si>
  <si>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</si>
  <si>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</si>
  <si>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</si>
  <si>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</si>
  <si>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</si>
  <si>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</si>
  <si>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</si>
  <si>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</si>
  <si>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</si>
  <si>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</si>
  <si>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</si>
  <si>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</si>
  <si>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</si>
  <si>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</si>
  <si>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</si>
  <si>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</si>
  <si>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</si>
  <si>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</si>
  <si>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</si>
  <si>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</si>
  <si>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</si>
  <si>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</si>
  <si>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</si>
  <si>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</si>
  <si>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</si>
  <si>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</si>
  <si>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</si>
  <si>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</si>
  <si>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</si>
  <si>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</si>
  <si>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</si>
  <si>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</si>
  <si>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</si>
  <si>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</si>
  <si>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</si>
  <si>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</si>
  <si>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</si>
  <si>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</si>
  <si>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</si>
  <si>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</si>
  <si>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</si>
  <si>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</si>
  <si>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</si>
  <si>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</si>
  <si>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</si>
  <si>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</si>
  <si>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</si>
  <si>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</si>
  <si>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</si>
  <si>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</si>
  <si>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</si>
  <si>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</si>
  <si>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</si>
  <si>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</si>
  <si>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</si>
  <si>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</si>
  <si>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</si>
  <si>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</si>
  <si>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</si>
  <si>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</si>
  <si>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</si>
  <si>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</si>
  <si>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</si>
  <si>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</si>
  <si>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</si>
  <si>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</si>
  <si>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</si>
  <si>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</si>
  <si>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</si>
  <si>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</si>
  <si>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</si>
  <si>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</si>
  <si>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</si>
  <si>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</si>
  <si>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</si>
  <si>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</si>
  <si>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</si>
  <si>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</si>
  <si>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</si>
  <si>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</si>
  <si>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</si>
  <si>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</si>
  <si>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</si>
  <si>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</si>
  <si>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</si>
  <si>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</si>
  <si>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</si>
  <si>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</si>
  <si>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</si>
  <si>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</si>
  <si>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</si>
  <si>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</si>
  <si>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</si>
  <si>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</si>
  <si>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</si>
  <si>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</si>
  <si>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</si>
  <si>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</si>
  <si>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</si>
  <si>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</si>
  <si>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</si>
  <si>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</si>
  <si>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</si>
  <si>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</si>
  <si>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</si>
  <si>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</si>
  <si>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</si>
  <si>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</si>
  <si>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</si>
  <si>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</si>
  <si>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</si>
  <si>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</si>
  <si>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</si>
  <si>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</si>
  <si>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</si>
  <si>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</si>
  <si>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</si>
  <si>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</si>
  <si>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</si>
  <si>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</si>
  <si>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</si>
  <si>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</si>
  <si>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</si>
  <si>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</si>
  <si>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</si>
  <si>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</si>
  <si>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</si>
  <si>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</si>
  <si>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</si>
  <si>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</si>
  <si>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</si>
  <si>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</si>
  <si>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</si>
  <si>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</si>
  <si>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</si>
  <si>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</si>
  <si>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</si>
  <si>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</si>
  <si>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</si>
  <si>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</si>
  <si>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</si>
  <si>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</si>
  <si>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</si>
  <si>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</si>
  <si>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</si>
  <si>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</si>
  <si>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</si>
  <si>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</si>
  <si>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</si>
  <si>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</si>
  <si>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</si>
  <si>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</si>
  <si>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</si>
  <si>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</si>
  <si>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</si>
  <si>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</si>
  <si>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</si>
  <si>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</si>
  <si>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</si>
  <si>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</si>
  <si>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</si>
  <si>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</si>
  <si>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</si>
  <si>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</si>
  <si>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</si>
  <si>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</si>
  <si>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</si>
  <si>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</si>
  <si>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</si>
  <si>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</si>
  <si>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</si>
  <si>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</si>
  <si>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</si>
  <si>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</si>
  <si>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</si>
  <si>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</si>
  <si>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</si>
  <si>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</si>
  <si>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</si>
  <si>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</si>
  <si>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</si>
  <si>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</si>
  <si>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</si>
  <si>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</si>
  <si>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</si>
  <si>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</si>
  <si>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</si>
  <si>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</si>
  <si>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</si>
  <si>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</si>
  <si>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</si>
  <si>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</si>
  <si>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</si>
  <si>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</si>
  <si>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</si>
  <si>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</si>
  <si>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</si>
  <si>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</si>
  <si>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</si>
  <si>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</si>
  <si>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</si>
  <si>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</si>
  <si>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</si>
  <si>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</si>
  <si>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</si>
  <si>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</si>
  <si>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</si>
  <si>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</si>
  <si>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</si>
  <si>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</si>
  <si>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</si>
  <si>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</si>
  <si>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</si>
  <si>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</si>
  <si>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</si>
  <si>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</si>
  <si>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</si>
  <si>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</si>
  <si>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</si>
  <si>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</si>
  <si>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</si>
  <si>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</si>
  <si>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</si>
  <si>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</si>
  <si>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</si>
  <si>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</si>
  <si>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</si>
  <si>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</si>
  <si>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</si>
  <si>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</si>
  <si>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</si>
  <si>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</si>
  <si>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</si>
  <si>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</si>
  <si>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</si>
  <si>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</si>
  <si>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</si>
  <si>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</si>
  <si>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</si>
  <si>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</si>
  <si>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</si>
  <si>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</si>
  <si>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</si>
  <si>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</si>
  <si>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</si>
  <si>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</si>
  <si>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</si>
  <si>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</si>
  <si>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</si>
  <si>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</si>
  <si>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</si>
  <si>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</si>
  <si>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</si>
  <si>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</si>
  <si>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</si>
  <si>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</si>
  <si>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</si>
  <si>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</si>
  <si>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</si>
  <si>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</si>
  <si>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</si>
  <si>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</si>
  <si>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</si>
  <si>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</si>
  <si>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</si>
  <si>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</si>
  <si>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</si>
  <si>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</si>
  <si>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</si>
  <si>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</si>
  <si>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</si>
  <si>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</si>
  <si>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</si>
  <si>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</si>
  <si>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</si>
  <si>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</si>
  <si>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</si>
  <si>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</si>
  <si>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</si>
  <si>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</si>
  <si>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</si>
  <si>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</si>
  <si>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</si>
  <si>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</si>
  <si>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</si>
  <si>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</si>
  <si>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</si>
  <si>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</si>
  <si>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</si>
  <si>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</si>
  <si>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</si>
  <si>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</si>
  <si>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</si>
  <si>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</si>
  <si>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</si>
  <si>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</si>
  <si>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</si>
  <si>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</si>
  <si>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</si>
  <si>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</si>
  <si>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</si>
  <si>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</si>
  <si>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</si>
  <si>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</si>
  <si>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</si>
  <si>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</si>
  <si>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</si>
  <si>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</si>
  <si>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</si>
  <si>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</si>
  <si>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</si>
  <si>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</si>
  <si>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</si>
  <si>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</si>
  <si>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</si>
  <si>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</si>
  <si>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</si>
  <si>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</si>
  <si>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</si>
  <si>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</si>
  <si>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</si>
  <si>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</si>
  <si>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</si>
  <si>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</si>
  <si>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</si>
  <si>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</si>
  <si>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</si>
  <si>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</si>
  <si>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</si>
  <si>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</si>
  <si>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</si>
  <si>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</si>
  <si>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</si>
  <si>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</si>
  <si>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</si>
  <si>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</si>
  <si>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</si>
  <si>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</si>
  <si>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</si>
  <si>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</si>
  <si>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</si>
  <si>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</si>
  <si>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</si>
  <si>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</si>
  <si>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</si>
  <si>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</si>
  <si>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</si>
  <si>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</si>
  <si>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</si>
  <si>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</si>
  <si>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</si>
  <si>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</si>
  <si>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</si>
  <si>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</si>
  <si>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</si>
  <si>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</si>
  <si>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</si>
  <si>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</si>
  <si>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</si>
  <si>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</si>
  <si>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</si>
  <si>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</si>
  <si>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</si>
  <si>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</si>
  <si>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</si>
  <si>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</si>
  <si>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</si>
  <si>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</si>
  <si>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</si>
  <si>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</si>
  <si>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</si>
  <si>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</si>
  <si>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</si>
  <si>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</si>
  <si>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</si>
  <si>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</si>
  <si>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</si>
  <si>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</si>
  <si>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</si>
  <si>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</si>
  <si>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</si>
  <si>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</si>
  <si>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</si>
  <si>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</si>
  <si>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</si>
  <si>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</si>
  <si>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</si>
  <si>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</si>
  <si>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</si>
  <si>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</si>
  <si>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</si>
  <si>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</si>
  <si>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</si>
  <si>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</si>
  <si>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</si>
  <si>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</si>
  <si>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</si>
  <si>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</si>
  <si>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</si>
  <si>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</si>
  <si>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</si>
  <si>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</si>
  <si>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</si>
  <si>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</si>
  <si>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</si>
  <si>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</si>
  <si>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</si>
  <si>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</si>
  <si>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</si>
  <si>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</si>
  <si>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</si>
  <si>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</si>
  <si>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</si>
  <si>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</si>
  <si>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</si>
  <si>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</si>
  <si>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</si>
  <si>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</si>
  <si>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</si>
  <si>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</si>
  <si>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</si>
  <si>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</si>
  <si>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</si>
  <si>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</si>
  <si>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</si>
  <si>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</si>
  <si>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</si>
  <si>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</si>
  <si>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</si>
  <si>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</si>
  <si>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</si>
  <si>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</si>
  <si>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</si>
  <si>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</si>
  <si>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</si>
  <si>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</si>
  <si>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</si>
  <si>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</si>
  <si>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</si>
  <si>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</si>
  <si>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</si>
  <si>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</si>
  <si>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</si>
  <si>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</si>
  <si>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</si>
  <si>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</si>
  <si>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</si>
  <si>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</si>
  <si>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</si>
  <si>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</si>
  <si>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</si>
  <si>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</si>
  <si>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</si>
  <si>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</si>
  <si>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</si>
  <si>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</si>
  <si>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</si>
  <si>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</si>
  <si>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</si>
  <si>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</si>
  <si>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</si>
  <si>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</si>
  <si>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</si>
  <si>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</si>
  <si>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</si>
  <si>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</si>
  <si>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</si>
  <si>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</si>
  <si>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</si>
  <si>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</si>
  <si>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</si>
  <si>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</si>
  <si>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</si>
  <si>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</si>
  <si>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</si>
  <si>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</si>
  <si>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</si>
  <si>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</si>
  <si>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</si>
  <si>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</si>
  <si>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</si>
  <si>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</si>
  <si>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</si>
  <si>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</si>
  <si>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</si>
  <si>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</si>
  <si>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</si>
  <si>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</si>
  <si>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</si>
  <si>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</si>
  <si>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</si>
  <si>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</si>
  <si>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</si>
  <si>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</si>
  <si>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</si>
  <si>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</si>
  <si>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</si>
  <si>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</si>
  <si>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</si>
  <si>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</si>
  <si>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</si>
  <si>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</si>
  <si>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</si>
  <si>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</si>
  <si>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</si>
  <si>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</si>
  <si>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</si>
  <si>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</si>
  <si>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</si>
  <si>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</si>
  <si>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</si>
  <si>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</si>
  <si>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</si>
  <si>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</si>
  <si>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</si>
  <si>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</si>
  <si>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</si>
  <si>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</si>
  <si>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</si>
  <si>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</si>
  <si>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</si>
  <si>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</si>
  <si>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</si>
  <si>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</si>
  <si>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</si>
  <si>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</si>
  <si>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</si>
  <si>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</si>
  <si>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</si>
  <si>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</si>
  <si>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</si>
  <si>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</si>
  <si>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</si>
  <si>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</si>
  <si>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</si>
  <si>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</si>
  <si>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</si>
  <si>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</si>
  <si>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</si>
  <si>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</si>
  <si>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</si>
  <si>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</si>
  <si>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</si>
  <si>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</si>
  <si>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</si>
  <si>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</si>
  <si>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</si>
  <si>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</si>
  <si>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</si>
  <si>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</si>
  <si>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</si>
  <si>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</si>
  <si>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</si>
  <si>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</si>
  <si>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</si>
  <si>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</si>
  <si>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</si>
  <si>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</si>
  <si>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</si>
  <si>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</si>
  <si>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</si>
  <si>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</si>
  <si>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</si>
  <si>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</si>
  <si>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</si>
  <si>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</si>
  <si>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</si>
  <si>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</si>
  <si>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</si>
  <si>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</si>
  <si>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</si>
  <si>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</si>
  <si>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</si>
  <si>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</si>
  <si>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</si>
  <si>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</si>
  <si>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</si>
  <si>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</si>
  <si>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</si>
  <si>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</si>
  <si>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</si>
  <si>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</si>
  <si>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</si>
  <si>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</si>
  <si>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</si>
  <si>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</si>
  <si>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</si>
  <si>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</si>
  <si>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</si>
  <si>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</si>
  <si>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</si>
  <si>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</si>
  <si>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</si>
  <si>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</si>
  <si>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</si>
  <si>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</si>
  <si>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</si>
  <si>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</si>
  <si>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</si>
  <si>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</si>
  <si>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</si>
  <si>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</si>
  <si>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</si>
  <si>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</si>
  <si>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</si>
  <si>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</si>
  <si>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</si>
  <si>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</si>
  <si>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</si>
  <si>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</si>
  <si>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</si>
  <si>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</si>
  <si>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</si>
  <si>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</si>
  <si>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</si>
  <si>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</si>
  <si>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</si>
  <si>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</si>
  <si>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</si>
  <si>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</si>
  <si>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</si>
  <si>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</si>
  <si>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</si>
  <si>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</si>
  <si>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</si>
  <si>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</si>
  <si>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</si>
  <si>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</si>
  <si>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</si>
  <si>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</si>
  <si>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</si>
  <si>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</si>
  <si>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</si>
  <si>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</si>
  <si>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</si>
  <si>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</si>
  <si>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</si>
  <si>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</si>
  <si>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</si>
  <si>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</si>
  <si>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</si>
  <si>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</si>
  <si>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</si>
  <si>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</si>
  <si>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</si>
  <si>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</si>
  <si>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</si>
  <si>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</si>
  <si>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</si>
  <si>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</si>
  <si>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</si>
  <si>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</si>
  <si>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</si>
  <si>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</si>
  <si>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</si>
  <si>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</si>
  <si>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</si>
  <si>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</si>
  <si>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</si>
  <si>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</si>
  <si>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</si>
  <si>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</si>
  <si>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</si>
  <si>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</si>
  <si>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</si>
  <si>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</si>
  <si>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</si>
  <si>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</si>
  <si>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</si>
  <si>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</si>
  <si>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</si>
  <si>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</si>
  <si>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</si>
  <si>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</si>
  <si>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</si>
  <si>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</si>
  <si>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</si>
  <si>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</si>
  <si>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</si>
  <si>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</si>
  <si>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</si>
  <si>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</si>
  <si>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</si>
  <si>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</si>
  <si>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</si>
  <si>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</si>
  <si>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</si>
  <si>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</si>
  <si>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</si>
  <si>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</si>
  <si>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</si>
  <si>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</si>
  <si>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</si>
  <si>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</si>
  <si>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</si>
  <si>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</si>
  <si>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</si>
  <si>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</si>
  <si>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</si>
  <si>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</si>
  <si>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</si>
  <si>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</si>
  <si>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</si>
  <si>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</si>
  <si>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</si>
  <si>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</si>
  <si>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</si>
  <si>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</si>
  <si>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</si>
  <si>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</si>
  <si>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</si>
  <si>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</si>
  <si>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</si>
  <si>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</si>
  <si>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</si>
  <si>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</si>
  <si>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</si>
  <si>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</si>
  <si>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</si>
  <si>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</si>
  <si>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</si>
  <si>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</si>
  <si>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</si>
  <si>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</si>
  <si>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</si>
  <si>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</si>
  <si>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</si>
  <si>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</si>
  <si>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</si>
  <si>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</si>
  <si>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</si>
  <si>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</si>
  <si>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</si>
  <si>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</si>
  <si>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</si>
  <si>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</si>
  <si>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</si>
  <si>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</si>
  <si>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</si>
  <si>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</si>
  <si>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</si>
  <si>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</si>
  <si>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</si>
  <si>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</si>
  <si>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</si>
  <si>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</si>
  <si>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</si>
  <si>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</si>
  <si>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</si>
  <si>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</si>
  <si>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</si>
  <si>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</si>
  <si>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</si>
  <si>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</si>
  <si>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</si>
  <si>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</si>
  <si>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</si>
  <si>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</si>
  <si>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</si>
  <si>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</si>
  <si>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</si>
  <si>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</si>
  <si>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</si>
  <si>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</si>
  <si>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</si>
  <si>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</si>
  <si>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</si>
  <si>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</si>
  <si>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</si>
  <si>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</si>
  <si>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</si>
  <si>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</si>
  <si>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</si>
  <si>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</si>
  <si>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</si>
  <si>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</si>
  <si>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</si>
  <si>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</si>
  <si>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</si>
  <si>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</si>
  <si>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</si>
  <si>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</si>
  <si>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</si>
  <si>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</si>
  <si>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</si>
  <si>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</si>
  <si>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</si>
  <si>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</si>
  <si>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</si>
  <si>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</si>
  <si>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</si>
  <si>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</si>
  <si>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</si>
  <si>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</si>
  <si>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</si>
  <si>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</si>
  <si>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</si>
  <si>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</si>
  <si>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</si>
  <si>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</si>
  <si>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</si>
  <si>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</si>
  <si>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</si>
  <si>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</si>
  <si>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</si>
  <si>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</si>
  <si>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</si>
  <si>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</si>
  <si>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</si>
  <si>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</si>
  <si>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</si>
  <si>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</si>
  <si>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</si>
  <si>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</si>
  <si>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</si>
  <si>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</si>
  <si>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</si>
  <si>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</si>
  <si>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</si>
  <si>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</si>
  <si>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</si>
  <si>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</si>
  <si>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</si>
  <si>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</si>
  <si>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</si>
  <si>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</si>
  <si>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</si>
  <si>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</si>
  <si>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</si>
  <si>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</si>
  <si>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</si>
  <si>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</si>
  <si>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</si>
  <si>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</si>
  <si>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</si>
  <si>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</si>
  <si>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</si>
  <si>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</si>
  <si>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</si>
  <si>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</si>
  <si>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</si>
  <si>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</si>
  <si>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</si>
  <si>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</si>
  <si>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</si>
  <si>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</si>
  <si>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</si>
  <si>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</si>
  <si>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</si>
  <si>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</si>
  <si>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</si>
  <si>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</si>
  <si>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</si>
  <si>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</si>
  <si>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</si>
  <si>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</si>
  <si>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</si>
  <si>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</si>
  <si>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</si>
  <si>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</si>
  <si>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</si>
  <si>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</si>
  <si>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</si>
  <si>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</si>
  <si>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</si>
  <si>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</si>
  <si>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</si>
  <si>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</si>
  <si>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</si>
  <si>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</si>
  <si>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</si>
  <si>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</si>
  <si>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</si>
  <si>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</si>
  <si>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</si>
  <si>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</si>
  <si>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</si>
  <si>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</si>
  <si>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</si>
  <si>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</si>
  <si>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</si>
  <si>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</si>
  <si>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</si>
  <si>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</si>
  <si>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</si>
  <si>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</si>
  <si>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</si>
  <si>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</si>
  <si>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</si>
  <si>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</si>
  <si>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</si>
  <si>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</si>
  <si>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</si>
  <si>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</si>
  <si>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</si>
  <si>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</si>
  <si>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</si>
  <si>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</si>
  <si>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</si>
  <si>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</si>
  <si>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</si>
  <si>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</si>
  <si>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</si>
  <si>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</si>
  <si>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</si>
  <si>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</si>
  <si>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</si>
  <si>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</si>
  <si>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</si>
  <si>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</si>
  <si>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</si>
  <si>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</si>
  <si>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</si>
  <si>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</si>
  <si>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</si>
  <si>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</si>
  <si>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</si>
  <si>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</si>
  <si>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</si>
  <si>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</si>
  <si>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</si>
  <si>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</si>
  <si>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</si>
  <si>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</si>
  <si>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</si>
  <si>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</si>
  <si>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</si>
  <si>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</si>
  <si>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</si>
  <si>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</si>
  <si>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</si>
  <si>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</si>
  <si>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</si>
  <si>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</si>
  <si>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</si>
  <si>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</si>
  <si>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</si>
  <si>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</si>
  <si>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</si>
  <si>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</si>
  <si>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</si>
  <si>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</si>
  <si>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</si>
  <si>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</si>
  <si>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</si>
  <si>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</si>
  <si>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</si>
  <si>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</si>
  <si>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</si>
  <si>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</si>
  <si>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</si>
  <si>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</si>
  <si>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</si>
  <si>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</si>
  <si>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</si>
  <si>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</si>
  <si>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</si>
  <si>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</si>
  <si>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</si>
  <si>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</si>
  <si>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</si>
  <si>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</si>
  <si>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</si>
  <si>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</si>
  <si>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</si>
  <si>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</si>
  <si>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</si>
  <si>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</si>
  <si>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</si>
  <si>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</si>
  <si>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</si>
  <si>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</si>
  <si>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</si>
  <si>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</si>
  <si>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</si>
  <si>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</si>
  <si>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</si>
  <si>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</si>
  <si>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</si>
  <si>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</si>
  <si>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</si>
  <si>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</si>
  <si>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</si>
  <si>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</si>
  <si>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</si>
  <si>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</si>
  <si>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</si>
  <si>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</si>
  <si>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</si>
  <si>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</si>
  <si>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</si>
  <si>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</si>
  <si>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</si>
  <si>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</si>
  <si>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</si>
  <si>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</si>
  <si>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</si>
  <si>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</si>
  <si>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</si>
  <si>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</si>
  <si>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</si>
  <si>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</si>
  <si>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</si>
  <si>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</si>
  <si>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</si>
  <si>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</si>
  <si>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</si>
  <si>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</si>
  <si>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</si>
  <si>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</si>
  <si>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</si>
  <si>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</si>
  <si>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</si>
  <si>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</si>
  <si>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</si>
  <si>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</si>
  <si>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</si>
  <si>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</si>
  <si>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</si>
  <si>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</si>
  <si>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</si>
  <si>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</si>
  <si>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</si>
  <si>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</si>
  <si>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</si>
  <si>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</si>
  <si>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</si>
  <si>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</si>
  <si>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</si>
  <si>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</si>
  <si>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</si>
  <si>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</si>
  <si>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</si>
  <si>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</si>
  <si>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</si>
  <si>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</si>
  <si>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</si>
  <si>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</si>
  <si>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</si>
  <si>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</si>
  <si>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</si>
  <si>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</si>
  <si>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</si>
  <si>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</si>
  <si>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</si>
  <si>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</si>
  <si>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</si>
  <si>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</si>
  <si>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</si>
  <si>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</si>
  <si>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</si>
  <si>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</si>
  <si>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</si>
  <si>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</si>
  <si>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</si>
  <si>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</si>
  <si>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</si>
  <si>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</si>
  <si>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</si>
  <si>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</si>
  <si>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</si>
  <si>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</si>
  <si>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</si>
  <si>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</si>
  <si>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</si>
  <si>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</si>
  <si>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</si>
  <si>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</si>
  <si>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</si>
  <si>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</si>
  <si>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</si>
  <si>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</si>
  <si>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</si>
  <si>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</si>
  <si>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</si>
  <si>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</si>
  <si>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</si>
  <si>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</si>
  <si>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</si>
  <si>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</si>
  <si>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</si>
  <si>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</si>
  <si>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</si>
  <si>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</si>
  <si>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</si>
  <si>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</si>
  <si>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</si>
  <si>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</si>
  <si>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</si>
  <si>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</si>
  <si>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</si>
  <si>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</si>
  <si>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</si>
  <si>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</si>
  <si>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</si>
  <si>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</si>
  <si>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</si>
  <si>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</si>
  <si>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</si>
  <si>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</si>
  <si>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</si>
  <si>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</si>
  <si>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</si>
  <si>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</si>
  <si>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</si>
  <si>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</si>
  <si>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</si>
  <si>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</si>
  <si>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</si>
  <si>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</si>
  <si>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</si>
  <si>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</si>
  <si>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</si>
  <si>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</si>
  <si>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</si>
  <si>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</si>
  <si>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</si>
  <si>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</si>
  <si>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</si>
  <si>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</si>
  <si>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</si>
  <si>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</si>
  <si>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</si>
  <si>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</si>
  <si>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</si>
  <si>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</si>
  <si>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</si>
  <si>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</si>
  <si>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</si>
  <si>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</si>
  <si>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</si>
  <si>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</si>
  <si>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</si>
  <si>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</si>
  <si>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</si>
  <si>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</si>
  <si>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</si>
  <si>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</si>
  <si>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</si>
  <si>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</si>
  <si>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</si>
  <si>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</si>
  <si>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</si>
  <si>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</si>
  <si>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</si>
  <si>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</si>
  <si>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</si>
  <si>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</si>
  <si>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</si>
  <si>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</si>
  <si>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</si>
  <si>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</si>
  <si>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</si>
  <si>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</si>
  <si>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</si>
  <si>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</si>
  <si>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</si>
  <si>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</si>
  <si>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</si>
  <si>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</si>
  <si>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</si>
  <si>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</si>
  <si>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</si>
  <si>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</si>
  <si>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</si>
  <si>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</si>
  <si>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</si>
  <si>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</si>
  <si>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</si>
  <si>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</si>
  <si>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</si>
  <si>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</si>
  <si>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</si>
  <si>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</si>
  <si>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</si>
  <si>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</si>
  <si>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</si>
  <si>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</si>
  <si>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</si>
  <si>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</si>
  <si>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</si>
  <si>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</si>
  <si>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</si>
  <si>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</si>
  <si>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</si>
  <si>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</si>
  <si>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</si>
  <si>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</si>
  <si>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</si>
  <si>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</si>
  <si>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</si>
  <si>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</si>
  <si>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</si>
  <si>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</si>
  <si>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</si>
  <si>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</si>
  <si>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</si>
  <si>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</si>
  <si>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</si>
  <si>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</si>
  <si>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</si>
  <si>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</si>
  <si>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</si>
  <si>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</si>
  <si>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</si>
  <si>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</si>
  <si>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</si>
  <si>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</si>
  <si>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</si>
  <si>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</si>
  <si>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</si>
  <si>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</si>
  <si>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</si>
  <si>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</si>
  <si>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</si>
  <si>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</si>
  <si>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</si>
  <si>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</si>
  <si>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</si>
  <si>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</si>
  <si>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</si>
  <si>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</si>
  <si>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</si>
  <si>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</si>
  <si>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</si>
  <si>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</si>
  <si>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</si>
  <si>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</si>
  <si>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</si>
  <si>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</si>
  <si>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</si>
  <si>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</si>
  <si>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</si>
  <si>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</si>
  <si>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</si>
  <si>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</si>
  <si>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</si>
  <si>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</si>
  <si>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</si>
  <si>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</si>
  <si>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</si>
  <si>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</si>
  <si>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</si>
  <si>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</si>
  <si>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</si>
  <si>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</si>
  <si>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</si>
  <si>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</si>
  <si>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</si>
  <si>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</si>
  <si>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</si>
  <si>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</si>
  <si>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</si>
  <si>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</si>
  <si>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</si>
  <si>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</si>
  <si>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</si>
  <si>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</si>
  <si>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</si>
  <si>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</si>
  <si>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</si>
  <si>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</si>
  <si>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</si>
  <si>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</si>
  <si>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</si>
  <si>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</si>
  <si>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</si>
  <si>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</si>
  <si>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</si>
  <si>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</si>
  <si>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</si>
  <si>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</si>
  <si>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</si>
  <si>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</si>
  <si>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</si>
  <si>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</si>
  <si>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</si>
  <si>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</si>
  <si>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</si>
  <si>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</si>
  <si>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</si>
  <si>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</si>
  <si>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</si>
  <si>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</si>
  <si>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</si>
  <si>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</si>
  <si>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</si>
  <si>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</si>
  <si>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</si>
  <si>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</si>
  <si>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</si>
  <si>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</si>
  <si>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</si>
  <si>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</si>
  <si>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</si>
  <si>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</si>
  <si>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</si>
  <si>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</si>
  <si>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</si>
  <si>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</si>
  <si>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</si>
  <si>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</si>
  <si>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</si>
  <si>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</si>
  <si>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</si>
  <si>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</si>
  <si>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</si>
  <si>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</si>
  <si>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</si>
  <si>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</si>
  <si>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</si>
  <si>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</si>
  <si>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</si>
  <si>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</si>
  <si>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</si>
  <si>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</si>
  <si>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</si>
  <si>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</si>
  <si>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</si>
  <si>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</si>
  <si>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</si>
  <si>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</si>
  <si>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</si>
  <si>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</si>
  <si>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</si>
  <si>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</si>
  <si>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</si>
  <si>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</si>
  <si>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</si>
  <si>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</si>
  <si>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</si>
  <si>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</si>
  <si>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</si>
  <si>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</si>
  <si>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</si>
  <si>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</si>
  <si>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</si>
  <si>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</si>
  <si>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</si>
  <si>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</si>
  <si>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</si>
  <si>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</si>
  <si>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</si>
  <si>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</si>
  <si>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</si>
  <si>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</si>
  <si>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</si>
  <si>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</si>
  <si>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</si>
  <si>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</si>
  <si>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</si>
  <si>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</si>
  <si>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</si>
  <si>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</si>
  <si>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</si>
  <si>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</si>
  <si>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</si>
  <si>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</si>
  <si>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</si>
  <si>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</si>
  <si>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</si>
  <si>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</si>
  <si>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</si>
  <si>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</si>
  <si>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</si>
  <si>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</si>
  <si>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</si>
  <si>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</si>
  <si>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</si>
  <si>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</si>
  <si>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</si>
  <si>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</si>
  <si>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</si>
  <si>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</si>
  <si>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</si>
  <si>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</si>
  <si>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</si>
  <si>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</si>
  <si>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</si>
  <si>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</si>
  <si>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</si>
  <si>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</si>
  <si>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</si>
  <si>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</si>
  <si>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</si>
  <si>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</si>
  <si>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</si>
  <si>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</si>
  <si>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</si>
  <si>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</si>
  <si>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</si>
  <si>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</si>
  <si>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</si>
  <si>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</si>
  <si>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</si>
  <si>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</si>
  <si>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</si>
  <si>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</si>
  <si>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</si>
  <si>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</si>
  <si>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</si>
  <si>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</si>
  <si>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</si>
  <si>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</si>
  <si>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</si>
  <si>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</si>
  <si>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</si>
  <si>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</si>
  <si>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</si>
  <si>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</si>
  <si>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</si>
  <si>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</si>
  <si>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</si>
  <si>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</si>
  <si>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</si>
  <si>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</si>
  <si>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</si>
  <si>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</si>
  <si>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</si>
  <si>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</si>
  <si>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</si>
  <si>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</si>
  <si>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</si>
  <si>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</si>
  <si>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</si>
  <si>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</si>
  <si>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</si>
  <si>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</si>
  <si>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</si>
  <si>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</si>
  <si>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</si>
  <si>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</si>
  <si>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</si>
  <si>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</si>
  <si>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</si>
  <si>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</si>
  <si>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</si>
  <si>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</si>
  <si>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</si>
  <si>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</si>
  <si>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</si>
  <si>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</si>
  <si>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</si>
  <si>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</si>
  <si>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</si>
  <si>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</si>
  <si>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</si>
  <si>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</si>
  <si>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</si>
  <si>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</si>
  <si>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</si>
  <si>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</si>
  <si>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</si>
  <si>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</si>
  <si>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</si>
  <si>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</si>
  <si>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</si>
  <si>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</si>
  <si>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</si>
  <si>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</si>
  <si>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</si>
  <si>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</si>
  <si>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</si>
  <si>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</si>
  <si>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</si>
  <si>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</si>
  <si>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</si>
  <si>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</si>
  <si>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</si>
  <si>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</si>
  <si>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</si>
  <si>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</si>
  <si>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</si>
  <si>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</si>
  <si>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</si>
  <si>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</si>
  <si>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</si>
  <si>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</si>
  <si>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</si>
  <si>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</si>
  <si>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</si>
  <si>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</si>
  <si>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</si>
  <si>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</si>
  <si>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</si>
  <si>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</si>
  <si>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</si>
  <si>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</si>
  <si>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</si>
  <si>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</si>
  <si>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</si>
  <si>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</si>
  <si>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</si>
  <si>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</si>
  <si>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</si>
  <si>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</si>
  <si>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</si>
  <si>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</si>
  <si>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</si>
  <si>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</si>
  <si>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</si>
  <si>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</si>
  <si>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</si>
  <si>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</si>
  <si>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</si>
  <si>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</si>
  <si>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</si>
  <si>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</si>
  <si>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</si>
  <si>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</si>
  <si>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</si>
  <si>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</si>
  <si>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</si>
  <si>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</si>
  <si>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</si>
  <si>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</si>
  <si>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</si>
  <si>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</si>
  <si>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</si>
  <si>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</si>
  <si>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</si>
  <si>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</si>
  <si>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</si>
  <si>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</si>
  <si>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</si>
  <si>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</si>
  <si>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</si>
  <si>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</si>
  <si>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</si>
  <si>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</si>
  <si>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</si>
  <si>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</si>
  <si>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</si>
  <si>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</si>
  <si>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</si>
  <si>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</si>
  <si>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</si>
  <si>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</si>
  <si>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</si>
  <si>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</si>
  <si>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</si>
  <si>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</si>
  <si>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</si>
  <si>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</si>
  <si>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</si>
  <si>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</si>
  <si>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</si>
  <si>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</si>
  <si>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</si>
  <si>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</si>
  <si>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</si>
  <si>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</si>
  <si>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</si>
  <si>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</si>
  <si>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</si>
  <si>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</si>
  <si>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</si>
  <si>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</si>
  <si>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</si>
  <si>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</si>
  <si>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</si>
  <si>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</si>
  <si>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</si>
  <si>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</si>
  <si>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</si>
  <si>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</si>
  <si>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</si>
  <si>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</si>
  <si>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</si>
  <si>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</si>
  <si>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</si>
  <si>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</si>
  <si>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</si>
  <si>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</si>
  <si>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</si>
  <si>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</si>
  <si>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</si>
  <si>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</si>
  <si>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</si>
  <si>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</si>
  <si>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</si>
  <si>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</si>
  <si>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</si>
  <si>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</si>
  <si>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</si>
  <si>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</si>
  <si>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</si>
  <si>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</si>
  <si>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</si>
  <si>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</si>
  <si>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</si>
  <si>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</si>
  <si>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</si>
  <si>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</si>
  <si>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</si>
  <si>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</si>
  <si>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</si>
  <si>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</si>
  <si>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</si>
  <si>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</si>
  <si>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</si>
  <si>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</si>
  <si>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</si>
  <si>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</si>
  <si>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</si>
  <si>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</si>
  <si>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</si>
  <si>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</si>
  <si>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</si>
  <si>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</si>
  <si>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</si>
  <si>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</si>
  <si>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</si>
  <si>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</si>
  <si>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</si>
  <si>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</si>
  <si>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</si>
  <si>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</si>
  <si>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</si>
  <si>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</si>
  <si>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</si>
  <si>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</si>
  <si>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</si>
  <si>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</si>
  <si>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</si>
  <si>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</si>
  <si>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</si>
  <si>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</si>
  <si>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</si>
  <si>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</si>
  <si>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</si>
  <si>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</si>
  <si>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</si>
  <si>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</si>
  <si>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</si>
  <si>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</si>
  <si>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</si>
  <si>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</si>
  <si>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</si>
  <si>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</si>
  <si>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</si>
  <si>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</si>
  <si>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</si>
  <si>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</si>
  <si>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</si>
  <si>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</si>
  <si>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</si>
  <si>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</si>
  <si>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</si>
  <si>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</si>
  <si>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</si>
  <si>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</si>
  <si>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</si>
  <si>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</si>
  <si>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</si>
  <si>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</si>
  <si>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</si>
  <si>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</si>
  <si>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</si>
  <si>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</si>
  <si>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</si>
  <si>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</si>
  <si>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</si>
  <si>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</si>
  <si>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</si>
  <si>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</si>
  <si>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</si>
  <si>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</si>
  <si>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</si>
  <si>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</si>
  <si>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</si>
  <si>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</si>
  <si>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</si>
  <si>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</si>
  <si>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</si>
  <si>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</si>
  <si>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</si>
  <si>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</si>
  <si>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</si>
  <si>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</si>
  <si>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</si>
  <si>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</si>
  <si>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</si>
  <si>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</si>
  <si>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</si>
  <si>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</si>
  <si>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</si>
  <si>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</si>
  <si>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</si>
  <si>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</si>
  <si>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</si>
  <si>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</si>
  <si>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</si>
  <si>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</si>
  <si>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</si>
  <si>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</si>
  <si>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</si>
  <si>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</si>
  <si>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</si>
  <si>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</si>
  <si>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</si>
  <si>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</si>
  <si>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</si>
  <si>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</si>
  <si>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</si>
  <si>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</si>
  <si>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</si>
  <si>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</si>
  <si>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</si>
  <si>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</si>
  <si>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</si>
  <si>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</si>
  <si>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</si>
  <si>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</si>
  <si>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</si>
  <si>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</si>
  <si>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</si>
  <si>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</si>
  <si>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</si>
  <si>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</si>
  <si>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</si>
  <si>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</si>
  <si>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</si>
  <si>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</si>
  <si>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</si>
  <si>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</si>
  <si>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</si>
  <si>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</si>
  <si>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</si>
  <si>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</si>
  <si>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</si>
  <si>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</si>
  <si>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</si>
  <si>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</si>
  <si>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</si>
  <si>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</si>
  <si>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</si>
  <si>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</si>
  <si>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</si>
  <si>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</si>
  <si>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</si>
  <si>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</si>
  <si>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</si>
  <si>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</si>
  <si>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</si>
  <si>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</si>
  <si>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</si>
  <si>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</si>
  <si>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</si>
  <si>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</si>
  <si>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</si>
  <si>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</si>
  <si>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</si>
  <si>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</si>
  <si>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</si>
  <si>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</si>
  <si>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</si>
  <si>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</si>
  <si>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</si>
  <si>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</si>
  <si>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</si>
  <si>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</si>
  <si>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</si>
  <si>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</si>
  <si>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</si>
  <si>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</si>
  <si>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</si>
  <si>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</si>
  <si>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</si>
  <si>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</si>
  <si>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</si>
  <si>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</si>
  <si>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</si>
  <si>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</si>
  <si>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</si>
  <si>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</si>
  <si>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</si>
  <si>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</si>
  <si>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</si>
  <si>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</si>
  <si>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</si>
  <si>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</si>
  <si>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</si>
  <si>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</si>
  <si>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</si>
  <si>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</si>
  <si>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</si>
  <si>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</si>
  <si>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</si>
  <si>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</si>
  <si>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</si>
  <si>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</si>
  <si>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</si>
  <si>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</si>
  <si>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</si>
  <si>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</si>
  <si>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</si>
  <si>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</si>
  <si>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</si>
  <si>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</si>
  <si>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</si>
  <si>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</si>
  <si>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</si>
  <si>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</si>
  <si>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</si>
  <si>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</si>
  <si>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</si>
  <si>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</si>
  <si>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</si>
  <si>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</si>
  <si>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</si>
  <si>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</si>
  <si>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</si>
  <si>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</si>
  <si>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</si>
  <si>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</si>
  <si>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</si>
  <si>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</si>
  <si>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</si>
  <si>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</si>
  <si>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</si>
  <si>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</si>
  <si>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</si>
  <si>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</si>
  <si>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</si>
  <si>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</si>
  <si>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</si>
  <si>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</si>
  <si>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</si>
  <si>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</si>
  <si>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</si>
  <si>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</si>
  <si>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</si>
  <si>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</si>
  <si>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</si>
  <si>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</si>
  <si>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</si>
  <si>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</si>
  <si>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</si>
  <si>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</si>
  <si>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</si>
  <si>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</si>
  <si>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</si>
  <si>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</si>
  <si>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</si>
  <si>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</si>
  <si>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</si>
  <si>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</si>
  <si>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</si>
  <si>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</si>
  <si>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</si>
  <si>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</si>
  <si>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</si>
  <si>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</si>
  <si>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</si>
  <si>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</si>
  <si>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</si>
  <si>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</si>
  <si>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</si>
  <si>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</si>
  <si>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</si>
  <si>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</si>
  <si>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</si>
  <si>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</si>
  <si>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</si>
  <si>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</si>
  <si>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</si>
  <si>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</si>
  <si>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</si>
  <si>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</si>
  <si>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</si>
  <si>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</si>
  <si>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</si>
  <si>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</si>
  <si>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</si>
  <si>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</si>
  <si>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</si>
  <si>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</si>
  <si>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</si>
  <si>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</si>
  <si>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</si>
  <si>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</si>
  <si>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</si>
  <si>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</si>
  <si>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</si>
  <si>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</si>
  <si>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</si>
  <si>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</si>
  <si>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</si>
  <si>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</si>
  <si>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</si>
  <si>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</si>
  <si>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</si>
  <si>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</si>
  <si>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</si>
  <si>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</si>
  <si>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</si>
  <si>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</si>
  <si>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</si>
  <si>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</si>
  <si>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</si>
  <si>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</si>
  <si>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</si>
  <si>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</si>
  <si>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</si>
  <si>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</si>
  <si>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</si>
  <si>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</si>
  <si>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</si>
  <si>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</si>
  <si>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</si>
  <si>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</si>
  <si>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</si>
  <si>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</si>
  <si>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</si>
  <si>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</si>
  <si>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</si>
  <si>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</si>
  <si>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</si>
  <si>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</si>
  <si>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</si>
  <si>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</si>
  <si>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</si>
  <si>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</si>
  <si>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</si>
  <si>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</si>
  <si>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</si>
  <si>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</si>
  <si>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</si>
  <si>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</si>
  <si>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</si>
  <si>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</si>
  <si>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</si>
  <si>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</si>
  <si>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</si>
  <si>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</si>
  <si>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</si>
  <si>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</si>
  <si>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</si>
  <si>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</si>
  <si>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</si>
  <si>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</si>
  <si>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</si>
  <si>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</si>
  <si>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</si>
  <si>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</si>
  <si>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</si>
  <si>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</si>
  <si>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</si>
  <si>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</si>
  <si>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</si>
  <si>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</si>
  <si>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</si>
  <si>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</si>
  <si>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</si>
  <si>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</si>
  <si>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</si>
  <si>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</si>
  <si>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</si>
  <si>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</si>
  <si>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</si>
  <si>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</si>
  <si>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</si>
  <si>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</si>
  <si>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</si>
  <si>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</si>
  <si>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</si>
  <si>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</si>
  <si>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</si>
  <si>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</si>
  <si>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</si>
  <si>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</si>
  <si>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</si>
  <si>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</si>
  <si>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</si>
  <si>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</si>
  <si>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</si>
  <si>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</si>
  <si>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</si>
  <si>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</si>
  <si>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</si>
  <si>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</si>
  <si>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</si>
  <si>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</si>
  <si>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</si>
  <si>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</si>
  <si>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</si>
  <si>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</si>
  <si>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</si>
  <si>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</si>
  <si>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</si>
  <si>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</si>
  <si>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</si>
  <si>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</si>
  <si>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</si>
  <si>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</si>
  <si>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</si>
  <si>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</si>
  <si>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</si>
  <si>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</si>
  <si>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</si>
  <si>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</si>
  <si>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</si>
  <si>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</si>
  <si>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</si>
  <si>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</si>
  <si>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</si>
  <si>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</si>
  <si>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</si>
  <si>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</si>
  <si>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</si>
  <si>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</si>
  <si>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</si>
  <si>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</si>
  <si>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</si>
  <si>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</si>
  <si>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</si>
  <si>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</si>
  <si>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</si>
  <si>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</si>
  <si>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</si>
  <si>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</si>
  <si>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</si>
  <si>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</si>
  <si>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</si>
  <si>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</si>
  <si>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</si>
  <si>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</si>
  <si>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</si>
  <si>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</si>
  <si>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</si>
  <si>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</si>
  <si>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</si>
  <si>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</si>
  <si>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</si>
  <si>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</si>
  <si>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</si>
  <si>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</si>
  <si>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</si>
  <si>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</si>
  <si>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</si>
  <si>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</si>
  <si>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</si>
  <si>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</si>
  <si>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</si>
  <si>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</si>
  <si>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</si>
  <si>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</si>
  <si>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</si>
  <si>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</si>
  <si>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</si>
  <si>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</si>
  <si>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</si>
  <si>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</si>
  <si>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</si>
  <si>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</si>
  <si>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</si>
  <si>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</si>
  <si>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</si>
  <si>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</si>
  <si>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</si>
  <si>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</si>
  <si>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</si>
  <si>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</si>
  <si>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</si>
  <si>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</si>
  <si>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</si>
  <si>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</si>
  <si>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</si>
  <si>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</si>
  <si>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</si>
  <si>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</si>
  <si>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</si>
  <si>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</si>
  <si>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</si>
  <si>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</si>
  <si>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</si>
  <si>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</si>
  <si>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</si>
  <si>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</si>
  <si>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</si>
  <si>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</si>
  <si>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</si>
  <si>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</si>
  <si>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</si>
  <si>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</si>
  <si>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</si>
  <si>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</si>
  <si>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</si>
  <si>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</si>
  <si>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</si>
  <si>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</si>
  <si>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</si>
  <si>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</si>
  <si>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</si>
  <si>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</si>
  <si>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</si>
  <si>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</si>
  <si>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</si>
  <si>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</si>
  <si>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</si>
  <si>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</si>
  <si>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</si>
  <si>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</si>
  <si>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</si>
  <si>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</si>
  <si>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</si>
  <si>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</si>
  <si>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</si>
  <si>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</si>
  <si>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</si>
  <si>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</si>
  <si>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</si>
  <si>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</si>
  <si>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</si>
  <si>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</si>
  <si>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</si>
  <si>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</si>
  <si>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</si>
  <si>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</si>
  <si>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</si>
  <si>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</si>
  <si>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</si>
  <si>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</si>
  <si>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</si>
  <si>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</si>
  <si>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</si>
  <si>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</si>
  <si>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</si>
  <si>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</si>
  <si>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</si>
  <si>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</si>
  <si>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</si>
  <si>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</si>
  <si>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</si>
  <si>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</si>
  <si>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</si>
  <si>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</si>
  <si>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</si>
  <si>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</si>
  <si>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</si>
  <si>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</si>
  <si>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</si>
  <si>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</si>
  <si>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</si>
  <si>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</si>
  <si>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</si>
  <si>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</si>
  <si>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</si>
  <si>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</si>
  <si>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</si>
  <si>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</si>
  <si>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</si>
  <si>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</si>
  <si>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</si>
  <si>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</si>
  <si>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</si>
  <si>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</si>
  <si>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</si>
  <si>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</si>
  <si>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</si>
  <si>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</si>
  <si>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</si>
  <si>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</si>
  <si>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</si>
  <si>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</si>
  <si>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</si>
  <si>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</si>
  <si>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</si>
  <si>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</si>
  <si>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</si>
  <si>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</si>
  <si>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</si>
  <si>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</si>
  <si>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</si>
  <si>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</si>
  <si>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</si>
  <si>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</si>
  <si>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</si>
  <si>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</si>
  <si>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</si>
  <si>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</si>
  <si>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</si>
  <si>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</si>
  <si>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</si>
  <si>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</si>
  <si>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</si>
  <si>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</si>
  <si>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</si>
  <si>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</si>
  <si>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</si>
  <si>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</si>
  <si>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</si>
  <si>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</si>
  <si>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</si>
  <si>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</si>
  <si>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</si>
  <si>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</si>
  <si>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</si>
  <si>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</si>
  <si>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</si>
  <si>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</si>
  <si>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</si>
  <si>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</si>
  <si>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</si>
  <si>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</si>
  <si>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</si>
  <si>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</si>
  <si>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</si>
  <si>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</si>
  <si>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</si>
  <si>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</si>
  <si>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</si>
  <si>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</si>
  <si>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</si>
  <si>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</si>
  <si>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</si>
  <si>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</si>
  <si>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</si>
  <si>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</si>
  <si>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</si>
  <si>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</si>
  <si>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</si>
  <si>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</si>
  <si>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</si>
  <si>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</si>
  <si>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</si>
  <si>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</si>
  <si>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</si>
  <si>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</si>
  <si>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</si>
  <si>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</si>
  <si>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</si>
  <si>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</si>
  <si>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</si>
  <si>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</si>
  <si>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</si>
  <si>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</si>
  <si>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</si>
  <si>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</si>
  <si>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</si>
  <si>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</si>
  <si>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</si>
  <si>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</si>
  <si>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</si>
  <si>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</si>
  <si>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</si>
  <si>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</si>
  <si>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</si>
  <si>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</si>
  <si>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</si>
  <si>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</si>
  <si>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</si>
  <si>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</si>
  <si>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</si>
  <si>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</si>
  <si>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</si>
  <si>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</si>
  <si>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</si>
  <si>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</si>
  <si>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</si>
  <si>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</si>
  <si>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</si>
  <si>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</si>
  <si>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</si>
  <si>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</si>
  <si>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</si>
  <si>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</si>
  <si>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</si>
  <si>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</si>
  <si>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</si>
  <si>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</si>
  <si>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</si>
  <si>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</si>
  <si>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</si>
  <si>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</si>
  <si>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</si>
  <si>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</si>
  <si>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</si>
  <si>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</si>
  <si>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</si>
  <si>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</si>
  <si>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</si>
  <si>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</si>
  <si>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</si>
  <si>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</si>
  <si>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</si>
  <si>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</si>
  <si>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</si>
  <si>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</si>
  <si>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</si>
  <si>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</si>
  <si>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</si>
  <si>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</si>
  <si>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</si>
  <si>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</si>
  <si>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</si>
  <si>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</si>
  <si>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</si>
  <si>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</si>
  <si>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</si>
  <si>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</si>
  <si>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</si>
  <si>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</si>
  <si>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</si>
  <si>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</si>
  <si>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</si>
  <si>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</si>
  <si>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</si>
  <si>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</si>
  <si>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</si>
  <si>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</si>
  <si>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</si>
  <si>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</si>
  <si>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</si>
  <si>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</si>
  <si>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</si>
  <si>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</si>
  <si>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</si>
  <si>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</si>
  <si>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</si>
  <si>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</si>
  <si>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</si>
  <si>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</si>
  <si>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</si>
  <si>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</si>
  <si>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</si>
  <si>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</si>
  <si>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</si>
  <si>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</si>
  <si>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</si>
  <si>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</si>
  <si>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</si>
  <si>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</si>
  <si>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</si>
  <si>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</si>
  <si>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</si>
  <si>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</si>
  <si>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</si>
  <si>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</si>
  <si>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</si>
  <si>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</si>
  <si>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</si>
  <si>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</si>
  <si>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</si>
  <si>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</si>
  <si>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</si>
  <si>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</si>
  <si>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</si>
  <si>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</si>
  <si>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</si>
  <si>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</si>
  <si>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</si>
  <si>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</si>
  <si>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</si>
  <si>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</si>
  <si>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</si>
  <si>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</si>
  <si>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</si>
  <si>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</si>
  <si>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</si>
  <si>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</si>
  <si>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</si>
  <si>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</si>
  <si>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</si>
  <si>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</si>
  <si>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</si>
  <si>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</si>
  <si>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</si>
  <si>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</si>
  <si>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</si>
  <si>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</si>
  <si>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</si>
  <si>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</si>
  <si>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</si>
  <si>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</si>
  <si>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</si>
  <si>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</si>
  <si>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</si>
  <si>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</si>
  <si>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</si>
  <si>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</si>
  <si>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</si>
  <si>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</si>
  <si>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</si>
  <si>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</si>
  <si>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</si>
  <si>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</si>
  <si>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</si>
  <si>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</si>
  <si>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</si>
  <si>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</si>
  <si>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</si>
  <si>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</si>
  <si>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</si>
  <si>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</si>
  <si>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</si>
  <si>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</si>
  <si>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</si>
  <si>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</si>
  <si>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</si>
  <si>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</si>
  <si>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</si>
  <si>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</si>
  <si>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</si>
  <si>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</si>
  <si>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</si>
  <si>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</si>
  <si>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</si>
  <si>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</si>
  <si>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</si>
  <si>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</si>
  <si>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</si>
  <si>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</si>
  <si>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</si>
  <si>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</si>
  <si>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</si>
  <si>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</si>
  <si>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</si>
  <si>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</si>
  <si>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</si>
  <si>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</si>
  <si>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</si>
  <si>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</si>
  <si>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</si>
  <si>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</si>
  <si>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</si>
  <si>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</si>
  <si>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</si>
  <si>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</si>
  <si>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</si>
  <si>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</si>
  <si>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</si>
  <si>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</si>
  <si>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</si>
  <si>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</si>
  <si>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</si>
  <si>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</si>
  <si>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</si>
  <si>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</si>
  <si>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</si>
  <si>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</si>
  <si>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</si>
  <si>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</si>
  <si>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</si>
  <si>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</si>
  <si>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</si>
  <si>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</si>
  <si>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</si>
  <si>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</si>
  <si>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</si>
  <si>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</si>
  <si>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</si>
  <si>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</si>
  <si>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</si>
  <si>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</si>
  <si>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</si>
  <si>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</si>
  <si>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</si>
  <si>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</si>
  <si>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</si>
  <si>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</si>
  <si>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</si>
  <si>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</si>
  <si>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</si>
  <si>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</si>
  <si>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</si>
  <si>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</si>
  <si>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</si>
  <si>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</si>
  <si>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</si>
  <si>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</si>
  <si>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</si>
  <si>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</si>
  <si>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</si>
  <si>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</si>
  <si>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</si>
  <si>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</si>
  <si>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</si>
  <si>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</si>
  <si>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</si>
  <si>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</si>
  <si>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</si>
  <si>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</si>
  <si>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</si>
  <si>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</si>
  <si>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</si>
  <si>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</si>
  <si>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</si>
  <si>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</si>
  <si>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</si>
  <si>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</si>
  <si>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</si>
  <si>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</si>
  <si>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</si>
  <si>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</si>
  <si>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</si>
  <si>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</si>
  <si>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</si>
  <si>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</si>
  <si>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</si>
  <si>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</si>
  <si>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</si>
  <si>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</si>
  <si>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</si>
  <si>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</si>
  <si>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</si>
  <si>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</si>
  <si>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</si>
  <si>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</si>
  <si>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</si>
  <si>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</si>
  <si>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</si>
  <si>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</si>
  <si>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</si>
  <si>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</si>
  <si>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</si>
  <si>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</si>
  <si>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</si>
  <si>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</si>
  <si>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</si>
  <si>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</si>
  <si>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</si>
  <si>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</si>
  <si>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</si>
  <si>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</si>
  <si>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</si>
  <si>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</si>
  <si>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</si>
  <si>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</si>
  <si>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</si>
  <si>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</si>
  <si>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</si>
  <si>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</si>
  <si>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</si>
  <si>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</si>
  <si>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</si>
  <si>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</si>
  <si>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</si>
  <si>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</si>
  <si>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</si>
  <si>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</si>
  <si>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</si>
  <si>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</si>
  <si>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</si>
  <si>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</si>
  <si>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</si>
  <si>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</si>
  <si>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</si>
  <si>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</si>
  <si>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</si>
  <si>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</si>
  <si>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</si>
  <si>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</si>
  <si>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</si>
  <si>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</si>
  <si>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</si>
  <si>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</si>
  <si>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</si>
  <si>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</si>
  <si>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</si>
  <si>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</si>
  <si>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</si>
  <si>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</si>
  <si>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</si>
  <si>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</si>
  <si>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</si>
  <si>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</si>
  <si>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</si>
  <si>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</si>
  <si>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</si>
  <si>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</si>
  <si>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</si>
  <si>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</si>
  <si>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</si>
  <si>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</si>
  <si>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</si>
  <si>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</si>
  <si>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</si>
  <si>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</si>
  <si>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</si>
  <si>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</si>
  <si>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</si>
  <si>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</si>
  <si>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</si>
  <si>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</si>
  <si>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</si>
  <si>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</si>
  <si>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</si>
  <si>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</si>
  <si>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</si>
  <si>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</si>
  <si>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</si>
  <si>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</si>
  <si>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</si>
  <si>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</si>
  <si>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</si>
  <si>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</si>
  <si>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</si>
  <si>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</si>
  <si>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</si>
  <si>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</si>
  <si>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</si>
  <si>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</si>
  <si>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</si>
  <si>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</si>
  <si>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</si>
  <si>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</si>
  <si>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</si>
  <si>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</si>
  <si>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</si>
  <si>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</si>
  <si>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</si>
  <si>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</si>
  <si>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</si>
  <si>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</si>
  <si>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</si>
  <si>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</si>
  <si>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</si>
  <si>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</si>
  <si>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</si>
  <si>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</si>
  <si>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</si>
  <si>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</si>
  <si>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</si>
  <si>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</si>
  <si>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</si>
  <si>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</si>
  <si>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</si>
  <si>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</si>
  <si>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</si>
  <si>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</si>
  <si>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</si>
  <si>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</si>
  <si>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</si>
  <si>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</si>
  <si>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</si>
  <si>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</si>
  <si>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</si>
  <si>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</si>
  <si>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</si>
  <si>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</si>
  <si>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</si>
  <si>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</si>
  <si>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</si>
  <si>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</si>
  <si>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</si>
  <si>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</si>
  <si>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</si>
  <si>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</si>
  <si>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</si>
  <si>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</si>
  <si>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</si>
  <si>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</si>
  <si>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</si>
  <si>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</si>
  <si>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</si>
  <si>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</si>
  <si>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</si>
  <si>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</si>
  <si>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</si>
  <si>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</si>
  <si>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</si>
  <si>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</si>
  <si>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</si>
  <si>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</si>
  <si>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</si>
  <si>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</si>
  <si>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</si>
  <si>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</si>
  <si>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</si>
  <si>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</si>
  <si>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</si>
  <si>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</si>
  <si>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</si>
  <si>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</si>
  <si>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</si>
  <si>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</si>
  <si>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</si>
  <si>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</si>
  <si>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</si>
  <si>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</si>
  <si>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</si>
  <si>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</si>
  <si>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</si>
  <si>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</si>
  <si>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</si>
  <si>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</si>
  <si>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</si>
  <si>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</si>
  <si>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</si>
  <si>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</si>
  <si>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</si>
  <si>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</si>
  <si>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</si>
  <si>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</si>
  <si>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</si>
  <si>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</si>
  <si>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</si>
  <si>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</si>
  <si>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</si>
  <si>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</si>
  <si>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</si>
  <si>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</si>
  <si>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</si>
  <si>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</si>
  <si>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</si>
  <si>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</si>
  <si>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</si>
  <si>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</si>
  <si>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</si>
  <si>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</si>
  <si>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</si>
  <si>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</si>
  <si>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</si>
  <si>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</si>
  <si>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</si>
  <si>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</si>
  <si>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</si>
  <si>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</si>
  <si>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</si>
  <si>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</si>
  <si>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</si>
  <si>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</si>
  <si>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</si>
  <si>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</si>
  <si>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</si>
  <si>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</si>
  <si>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</si>
  <si>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</si>
  <si>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</si>
  <si>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</si>
  <si>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</si>
  <si>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</si>
  <si>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</si>
  <si>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</si>
  <si>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</si>
  <si>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</si>
  <si>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</si>
  <si>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</si>
  <si>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</si>
  <si>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</si>
  <si>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</si>
  <si>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</si>
  <si>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</si>
  <si>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</si>
  <si>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</si>
  <si>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</si>
  <si>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</si>
  <si>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</si>
  <si>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</si>
  <si>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</si>
  <si>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</si>
  <si>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</si>
  <si>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</si>
  <si>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</si>
  <si>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</si>
  <si>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</si>
  <si>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</si>
  <si>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</si>
  <si>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</si>
  <si>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</si>
  <si>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</si>
  <si>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</si>
  <si>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</si>
  <si>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</si>
  <si>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</si>
  <si>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</si>
  <si>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</si>
  <si>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</si>
  <si>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</si>
  <si>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</si>
  <si>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</si>
  <si>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</si>
  <si>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</si>
  <si>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</si>
  <si>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</si>
  <si>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</si>
  <si>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</si>
  <si>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</si>
  <si>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</si>
  <si>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</si>
  <si>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</si>
  <si>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</si>
  <si>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</si>
  <si>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</si>
  <si>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</si>
  <si>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</si>
  <si>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</si>
  <si>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</si>
  <si>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</si>
  <si>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</si>
  <si>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</si>
  <si>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</si>
  <si>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</si>
  <si>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</si>
  <si>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</si>
  <si>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</si>
  <si>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</si>
  <si>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</si>
  <si>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</si>
  <si>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</si>
  <si>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</si>
  <si>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</si>
  <si>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</si>
  <si>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</si>
  <si>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</si>
  <si>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</si>
  <si>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</si>
  <si>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</si>
  <si>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</si>
  <si>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</si>
  <si>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</si>
  <si>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</si>
  <si>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</si>
  <si>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</si>
  <si>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</si>
  <si>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</si>
  <si>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</si>
  <si>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</si>
  <si>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</si>
  <si>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</si>
  <si>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</si>
  <si>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</si>
  <si>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</si>
  <si>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</si>
  <si>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</si>
  <si>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</si>
  <si>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</si>
  <si>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</si>
  <si>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</si>
  <si>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</si>
  <si>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</si>
  <si>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</si>
  <si>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</si>
  <si>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</si>
  <si>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</si>
  <si>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</si>
  <si>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</si>
  <si>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</si>
  <si>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</si>
  <si>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</si>
  <si>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</si>
  <si>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</si>
  <si>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</si>
  <si>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</si>
  <si>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</si>
  <si>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</si>
  <si>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</si>
  <si>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</si>
  <si>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</si>
  <si>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</si>
  <si>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</si>
  <si>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</si>
  <si>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</si>
  <si>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</si>
  <si>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</si>
  <si>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</si>
  <si>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</si>
  <si>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</si>
  <si>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</si>
  <si>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</si>
  <si>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</si>
  <si>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</si>
  <si>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</si>
  <si>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</si>
  <si>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</si>
  <si>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</si>
  <si>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</si>
  <si>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</si>
  <si>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</si>
  <si>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</si>
  <si>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</si>
  <si>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</si>
  <si>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</si>
  <si>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</si>
  <si>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</si>
  <si>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</si>
  <si>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</si>
  <si>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</si>
  <si>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</si>
  <si>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</si>
  <si>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</si>
  <si>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</si>
  <si>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</si>
  <si>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</si>
  <si>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</si>
  <si>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</si>
  <si>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</si>
  <si>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</si>
  <si>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</si>
  <si>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</si>
  <si>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</si>
  <si>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</si>
  <si>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</si>
  <si>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</si>
  <si>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</si>
  <si>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</si>
  <si>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</si>
  <si>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</si>
  <si>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</si>
  <si>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</si>
  <si>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</si>
  <si>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</si>
  <si>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</si>
  <si>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</si>
  <si>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</si>
  <si>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</si>
  <si>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</si>
  <si>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</si>
  <si>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</si>
  <si>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</si>
  <si>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</si>
  <si>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</si>
  <si>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</si>
  <si>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</si>
  <si>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</si>
  <si>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</si>
  <si>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</si>
  <si>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</si>
  <si>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</si>
  <si>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</si>
  <si>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</si>
  <si>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</si>
  <si>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</si>
  <si>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</si>
  <si>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</si>
  <si>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</si>
  <si>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</si>
  <si>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</si>
  <si>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</si>
  <si>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</si>
  <si>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</si>
  <si>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</si>
  <si>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</si>
  <si>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</si>
  <si>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</si>
  <si>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</si>
  <si>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</si>
  <si>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</si>
  <si>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</si>
  <si>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</si>
  <si>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</si>
  <si>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</si>
  <si>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</si>
  <si>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</si>
  <si>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</si>
  <si>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</si>
  <si>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</si>
  <si>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</si>
  <si>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</si>
  <si>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</si>
  <si>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</si>
  <si>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</si>
  <si>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</si>
  <si>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</si>
  <si>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</si>
  <si>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</si>
  <si>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</si>
  <si>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</si>
  <si>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</si>
  <si>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</si>
  <si>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</si>
  <si>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</si>
  <si>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</si>
  <si>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</si>
  <si>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</si>
  <si>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</si>
  <si>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</si>
  <si>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</si>
  <si>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</si>
  <si>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</si>
  <si>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</si>
  <si>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</si>
  <si>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</si>
  <si>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</si>
  <si>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</si>
  <si>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</si>
  <si>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</si>
  <si>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</si>
  <si>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</si>
  <si>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</si>
  <si>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</si>
  <si>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</si>
  <si>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</si>
  <si>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</si>
  <si>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</si>
  <si>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</si>
  <si>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</si>
  <si>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</si>
  <si>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</si>
  <si>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</si>
  <si>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</si>
  <si>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</si>
  <si>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</si>
  <si>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</si>
  <si>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</si>
  <si>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</si>
  <si>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</si>
  <si>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</si>
  <si>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</si>
  <si>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</si>
  <si>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</si>
  <si>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</si>
  <si>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</si>
  <si>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</si>
  <si>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</si>
  <si>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</si>
  <si>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</si>
  <si>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</si>
  <si>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</si>
  <si>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</si>
  <si>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</si>
  <si>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</si>
  <si>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</si>
  <si>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</si>
  <si>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</si>
  <si>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</si>
  <si>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</si>
  <si>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</si>
  <si>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</si>
  <si>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</si>
  <si>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</si>
  <si>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</si>
  <si>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</si>
  <si>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</si>
  <si>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</si>
  <si>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</si>
  <si>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</si>
  <si>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</si>
  <si>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</si>
  <si>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</si>
  <si>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</si>
  <si>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</si>
  <si>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</si>
  <si>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</si>
  <si>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</si>
  <si>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</si>
  <si>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</si>
  <si>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</si>
  <si>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</si>
  <si>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</si>
  <si>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</si>
  <si>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</si>
  <si>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</si>
  <si>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</si>
  <si>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</si>
  <si>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</si>
  <si>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</si>
  <si>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</si>
  <si>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</si>
  <si>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</si>
  <si>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</si>
  <si>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</si>
  <si>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</si>
  <si>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</si>
  <si>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</si>
  <si>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</si>
  <si>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</si>
  <si>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</si>
  <si>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</si>
  <si>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</si>
  <si>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</si>
  <si>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</si>
  <si>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</si>
  <si>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</si>
  <si>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</si>
  <si>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</si>
  <si>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</si>
  <si>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</si>
  <si>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</si>
  <si>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</si>
  <si>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</si>
  <si>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</si>
  <si>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</si>
  <si>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</si>
  <si>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</si>
  <si>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</si>
  <si>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</si>
  <si>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</si>
  <si>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</si>
  <si>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</si>
  <si>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</si>
  <si>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</si>
  <si>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</si>
  <si>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</si>
  <si>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</si>
  <si>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</si>
  <si>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</si>
  <si>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</si>
  <si>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</si>
  <si>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</si>
  <si>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</si>
  <si>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</si>
  <si>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</si>
  <si>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</si>
  <si>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</si>
  <si>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</si>
  <si>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</si>
  <si>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</si>
  <si>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</si>
  <si>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</si>
  <si>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</si>
  <si>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</si>
  <si>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</si>
  <si>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</si>
  <si>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</si>
  <si>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</si>
  <si>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</si>
  <si>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</si>
  <si>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</si>
  <si>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</si>
  <si>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</si>
  <si>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</si>
  <si>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</si>
  <si>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</si>
  <si>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</si>
  <si>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</si>
  <si>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</si>
  <si>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</si>
  <si>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</si>
  <si>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</si>
  <si>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</si>
  <si>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</si>
  <si>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</si>
  <si>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</si>
  <si>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</si>
  <si>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</si>
  <si>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</si>
  <si>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</si>
  <si>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</si>
  <si>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</si>
  <si>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</si>
  <si>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</si>
  <si>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</si>
  <si>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</si>
  <si>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</si>
  <si>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</si>
  <si>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</si>
  <si>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</si>
  <si>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</si>
  <si>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</si>
  <si>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</si>
  <si>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</si>
  <si>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</si>
  <si>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</si>
  <si>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</si>
  <si>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</si>
  <si>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</si>
  <si>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</si>
  <si>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</si>
  <si>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</si>
  <si>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</si>
  <si>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</si>
  <si>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</si>
  <si>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</si>
  <si>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</si>
  <si>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</si>
  <si>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</si>
  <si>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</si>
  <si>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</si>
  <si>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</si>
  <si>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</si>
  <si>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</si>
  <si>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</si>
  <si>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</si>
  <si>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</si>
  <si>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</si>
  <si>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</si>
  <si>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</si>
  <si>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</si>
  <si>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</si>
  <si>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</si>
  <si>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</si>
  <si>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</si>
  <si>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</si>
  <si>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</si>
  <si>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</si>
  <si>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</si>
  <si>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</si>
  <si>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</si>
  <si>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</si>
  <si>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</si>
  <si>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</si>
  <si>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</si>
  <si>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</si>
  <si>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</si>
  <si>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</si>
  <si>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</si>
  <si>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</si>
  <si>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</si>
  <si>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</si>
  <si>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</si>
  <si>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</si>
  <si>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</si>
  <si>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</si>
  <si>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</si>
  <si>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</si>
  <si>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</si>
  <si>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</si>
  <si>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</si>
  <si>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</si>
  <si>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</si>
  <si>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</si>
  <si>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</si>
  <si>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</si>
  <si>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</si>
  <si>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</si>
  <si>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</si>
  <si>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</si>
  <si>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</si>
  <si>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</si>
  <si>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</si>
  <si>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</si>
  <si>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</si>
  <si>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</si>
  <si>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</si>
  <si>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</si>
  <si>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</si>
  <si>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</si>
  <si>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</si>
  <si>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</si>
  <si>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</si>
  <si>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</si>
  <si>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</si>
  <si>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</si>
  <si>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</si>
  <si>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</si>
  <si>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</si>
  <si>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</si>
  <si>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</si>
  <si>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</si>
  <si>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</si>
  <si>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</si>
  <si>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</si>
  <si>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</si>
  <si>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</si>
  <si>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</si>
  <si>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</si>
  <si>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</si>
  <si>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</si>
  <si>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</si>
  <si>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</si>
  <si>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</si>
  <si>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</si>
  <si>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</si>
  <si>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</si>
  <si>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</si>
  <si>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</si>
  <si>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</si>
  <si>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</si>
  <si>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</si>
  <si>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</si>
  <si>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</si>
  <si>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</si>
  <si>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</si>
  <si>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</si>
  <si>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</si>
  <si>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</si>
  <si>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</si>
  <si>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</si>
  <si>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</si>
  <si>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</si>
  <si>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</si>
  <si>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</si>
  <si>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</si>
  <si>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</si>
  <si>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</si>
  <si>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</si>
  <si>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</si>
  <si>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</si>
  <si>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</si>
  <si>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</si>
  <si>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</si>
  <si>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</si>
  <si>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</si>
  <si>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</si>
  <si>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</si>
  <si>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</si>
  <si>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</si>
  <si>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</si>
  <si>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</si>
  <si>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</si>
  <si>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</si>
  <si>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</si>
  <si>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</si>
  <si>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</si>
  <si>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</si>
  <si>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</si>
  <si>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</si>
  <si>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</si>
  <si>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</si>
  <si>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</si>
  <si>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</si>
  <si>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</si>
  <si>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</si>
  <si>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</si>
  <si>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</si>
  <si>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</si>
  <si>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</si>
  <si>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</si>
  <si>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</si>
  <si>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</si>
  <si>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</si>
  <si>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</si>
  <si>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</si>
  <si>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</si>
  <si>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</si>
  <si>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</si>
  <si>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</si>
  <si>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</si>
  <si>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</si>
  <si>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</si>
  <si>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</si>
  <si>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</si>
  <si>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</si>
  <si>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</si>
  <si>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</si>
  <si>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</si>
  <si>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</si>
  <si>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</si>
  <si>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</si>
  <si>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</si>
  <si>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</si>
  <si>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</si>
  <si>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</si>
  <si>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</si>
  <si>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</si>
  <si>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</si>
  <si>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</si>
  <si>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</si>
  <si>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</si>
  <si>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</si>
  <si>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</si>
  <si>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</si>
  <si>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</si>
  <si>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</si>
  <si>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</si>
  <si>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</si>
  <si>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</si>
  <si>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</si>
  <si>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</si>
  <si>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</si>
  <si>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</si>
  <si>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</si>
  <si>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</si>
  <si>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</si>
  <si>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</si>
  <si>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</si>
  <si>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</si>
  <si>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</si>
  <si>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</si>
  <si>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</si>
  <si>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</si>
  <si>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</si>
  <si>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</si>
  <si>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</si>
  <si>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</si>
  <si>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</si>
  <si>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</si>
  <si>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</si>
  <si>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</si>
  <si>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</si>
  <si>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</si>
  <si>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</si>
  <si>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</si>
  <si>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</si>
  <si>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</si>
  <si>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</si>
  <si>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</si>
  <si>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</si>
  <si>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</si>
  <si>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</si>
  <si>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</si>
  <si>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</si>
  <si>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</si>
  <si>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</si>
  <si>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</si>
  <si>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</si>
  <si>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</si>
  <si>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</si>
  <si>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</si>
  <si>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</si>
  <si>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</si>
  <si>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</si>
  <si>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</si>
  <si>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</si>
  <si>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</si>
  <si>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</si>
  <si>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</si>
  <si>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</si>
  <si>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</si>
  <si>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</si>
  <si>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</si>
  <si>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</si>
  <si>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</si>
  <si>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</si>
  <si>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</si>
  <si>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</si>
  <si>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</si>
  <si>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</si>
  <si>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</si>
  <si>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</si>
  <si>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</si>
  <si>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</si>
  <si>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</si>
  <si>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</si>
  <si>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</si>
  <si>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</si>
  <si>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</si>
  <si>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</si>
  <si>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</si>
  <si>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</si>
  <si>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</si>
  <si>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</si>
  <si>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</si>
  <si>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</si>
  <si>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</si>
  <si>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</si>
  <si>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</si>
  <si>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</si>
  <si>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</si>
  <si>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</si>
  <si>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</si>
  <si>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</si>
  <si>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</si>
  <si>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</si>
  <si>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</si>
  <si>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</si>
  <si>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</si>
  <si>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</si>
  <si>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</si>
  <si>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</si>
  <si>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</si>
  <si>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</si>
  <si>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</si>
  <si>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</si>
  <si>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</si>
  <si>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</si>
  <si>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</si>
  <si>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</si>
  <si>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</si>
  <si>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</si>
  <si>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</si>
  <si>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</si>
  <si>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</si>
  <si>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</si>
  <si>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</si>
  <si>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</si>
  <si>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</si>
  <si>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</si>
  <si>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</si>
  <si>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</si>
  <si>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</si>
  <si>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</si>
  <si>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</si>
  <si>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</si>
  <si>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</si>
  <si>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</si>
  <si>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</si>
  <si>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</si>
  <si>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</si>
  <si>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</si>
  <si>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</si>
  <si>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</si>
  <si>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</si>
  <si>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</si>
  <si>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</si>
  <si>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</si>
  <si>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</si>
  <si>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</si>
  <si>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</si>
  <si>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</si>
  <si>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</si>
  <si>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</si>
  <si>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</si>
  <si>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</si>
  <si>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</si>
  <si>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</si>
  <si>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</si>
  <si>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</si>
  <si>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</si>
  <si>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</si>
  <si>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</si>
  <si>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</si>
  <si>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</si>
  <si>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</si>
  <si>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</si>
  <si>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</si>
  <si>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</si>
  <si>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</si>
  <si>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</si>
  <si>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</si>
  <si>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</si>
  <si>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</si>
  <si>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</si>
  <si>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</si>
  <si>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</si>
  <si>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</si>
  <si>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</si>
  <si>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</si>
  <si>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</si>
  <si>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</si>
  <si>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</si>
  <si>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</si>
  <si>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</si>
  <si>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</si>
  <si>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</si>
  <si>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</si>
  <si>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</si>
  <si>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</si>
  <si>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</si>
  <si>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</si>
  <si>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</si>
  <si>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</si>
  <si>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</si>
  <si>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</si>
  <si>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</si>
  <si>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</si>
  <si>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</si>
  <si>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</si>
  <si>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</si>
  <si>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</si>
  <si>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</si>
  <si>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</si>
  <si>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</si>
  <si>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</si>
  <si>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</si>
  <si>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</si>
  <si>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</si>
  <si>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</si>
  <si>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</si>
  <si>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</si>
  <si>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</si>
  <si>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</si>
  <si>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</si>
  <si>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</si>
  <si>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</si>
  <si>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</si>
  <si>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</si>
  <si>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</si>
  <si>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</si>
  <si>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</si>
  <si>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</si>
  <si>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</si>
  <si>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</si>
  <si>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</si>
  <si>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</si>
  <si>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</si>
  <si>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</si>
  <si>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</si>
  <si>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</si>
  <si>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</si>
  <si>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</si>
  <si>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</si>
  <si>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</si>
  <si>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</si>
  <si>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</si>
  <si>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</si>
  <si>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</si>
  <si>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</si>
  <si>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</si>
  <si>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</si>
  <si>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</si>
  <si>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</si>
  <si>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</si>
  <si>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</si>
  <si>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</si>
  <si>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</si>
  <si>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</si>
  <si>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</si>
  <si>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</si>
  <si>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</si>
  <si>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</si>
  <si>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</si>
  <si>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</si>
  <si>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</si>
  <si>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</si>
  <si>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</si>
  <si>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</si>
  <si>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</si>
  <si>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</si>
  <si>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</si>
  <si>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</si>
  <si>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</si>
  <si>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</si>
  <si>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</si>
  <si>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</si>
  <si>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</si>
  <si>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</si>
  <si>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</si>
  <si>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</si>
  <si>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</si>
  <si>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</si>
  <si>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</si>
  <si>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</si>
  <si>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</si>
  <si>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</si>
  <si>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</si>
  <si>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</si>
  <si>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</si>
  <si>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</si>
  <si>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</si>
  <si>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</si>
  <si>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</si>
  <si>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</si>
  <si>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</si>
  <si>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</si>
  <si>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</si>
  <si>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</si>
  <si>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</si>
  <si>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</si>
  <si>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</si>
  <si>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</si>
  <si>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</si>
  <si>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</si>
  <si>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</si>
  <si>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</si>
  <si>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</si>
  <si>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</si>
  <si>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</si>
  <si>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</si>
  <si>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</si>
  <si>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</si>
  <si>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</si>
  <si>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</si>
  <si>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</si>
  <si>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</si>
  <si>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</si>
  <si>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</si>
  <si>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</si>
  <si>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</si>
  <si>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</si>
  <si>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</si>
  <si>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</si>
  <si>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</si>
  <si>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</si>
  <si>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</si>
  <si>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</si>
  <si>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</si>
  <si>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</si>
  <si>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</si>
  <si>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</si>
  <si>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</si>
  <si>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</si>
  <si>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</si>
  <si>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</si>
  <si>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</si>
  <si>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</si>
  <si>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</si>
  <si>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</si>
  <si>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</si>
  <si>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</si>
  <si>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</si>
  <si>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</si>
  <si>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</si>
  <si>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</si>
  <si>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</si>
  <si>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</si>
  <si>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</si>
  <si>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</si>
  <si>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</si>
  <si>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</si>
  <si>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</si>
  <si>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</si>
  <si>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</si>
  <si>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</si>
  <si>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</si>
  <si>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</si>
  <si>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</si>
  <si>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</si>
  <si>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</si>
  <si>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</si>
  <si>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</si>
  <si>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</si>
  <si>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</si>
  <si>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</si>
  <si>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</si>
  <si>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</si>
  <si>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</si>
  <si>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</si>
  <si>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</si>
  <si>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</si>
  <si>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</si>
  <si>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</si>
  <si>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</si>
  <si>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</si>
  <si>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</si>
  <si>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</si>
  <si>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</si>
  <si>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</si>
  <si>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</si>
  <si>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</si>
  <si>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</si>
  <si>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</si>
  <si>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</si>
  <si>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</si>
  <si>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</si>
  <si>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</si>
  <si>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</si>
  <si>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</si>
  <si>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</si>
  <si>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</si>
  <si>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</si>
  <si>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</si>
  <si>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</si>
  <si>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</si>
  <si>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</si>
  <si>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</si>
  <si>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</si>
  <si>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</si>
  <si>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</si>
  <si>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</si>
  <si>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</si>
  <si>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</si>
  <si>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</si>
  <si>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</si>
  <si>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</si>
  <si>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</si>
  <si>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</si>
  <si>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</si>
  <si>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</si>
  <si>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</si>
  <si>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</si>
  <si>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</si>
  <si>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</si>
  <si>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</si>
  <si>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</si>
  <si>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</si>
  <si>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</si>
  <si>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</si>
  <si>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</si>
  <si>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</si>
  <si>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</si>
  <si>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</si>
  <si>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</si>
  <si>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</si>
  <si>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</si>
  <si>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</si>
  <si>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</si>
  <si>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</si>
  <si>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</si>
  <si>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</si>
  <si>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</si>
  <si>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</si>
  <si>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</si>
  <si>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</si>
  <si>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</si>
  <si>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</si>
  <si>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</si>
  <si>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</si>
  <si>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</si>
  <si>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</si>
  <si>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</si>
  <si>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</si>
  <si>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</si>
  <si>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</si>
  <si>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</si>
  <si>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</si>
  <si>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</si>
  <si>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</si>
  <si>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</si>
  <si>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</si>
  <si>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</si>
  <si>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</si>
  <si>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</si>
  <si>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</si>
  <si>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</si>
  <si>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</si>
  <si>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</si>
  <si>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</si>
  <si>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</si>
  <si>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</si>
  <si>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</si>
  <si>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</si>
  <si>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</si>
  <si>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</si>
  <si>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</si>
  <si>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</si>
  <si>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</si>
  <si>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</si>
  <si>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</si>
  <si>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</si>
  <si>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</si>
  <si>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</si>
  <si>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</si>
  <si>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</si>
  <si>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</si>
  <si>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</si>
  <si>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</si>
  <si>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</si>
  <si>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</si>
  <si>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</si>
  <si>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</si>
  <si>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</si>
  <si>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</si>
  <si>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</si>
  <si>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</si>
  <si>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</si>
  <si>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</si>
  <si>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</si>
  <si>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</si>
  <si>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</si>
  <si>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</si>
  <si>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</si>
  <si>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</si>
  <si>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</si>
  <si>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</si>
  <si>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</si>
  <si>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</si>
  <si>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</si>
  <si>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</si>
  <si>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</si>
  <si>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</si>
  <si>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</si>
  <si>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</si>
  <si>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</si>
  <si>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</si>
  <si>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</si>
  <si>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</si>
  <si>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</si>
  <si>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</si>
  <si>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</si>
  <si>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</si>
  <si>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</si>
  <si>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</si>
  <si>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</si>
  <si>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</si>
  <si>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</si>
  <si>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</si>
  <si>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</si>
  <si>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</si>
  <si>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</si>
  <si>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</si>
  <si>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</si>
  <si>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</si>
  <si>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</si>
  <si>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</si>
  <si>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</si>
  <si>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</si>
  <si>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</si>
  <si>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</si>
  <si>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</si>
  <si>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</si>
  <si>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</si>
  <si>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</si>
  <si>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</si>
  <si>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</si>
  <si>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</si>
  <si>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</si>
  <si>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</si>
  <si>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</si>
  <si>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</si>
  <si>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</si>
  <si>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</si>
  <si>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</si>
  <si>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</si>
  <si>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</si>
  <si>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</si>
  <si>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</si>
  <si>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</si>
  <si>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</si>
  <si>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</si>
  <si>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</si>
  <si>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</si>
  <si>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</si>
  <si>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</si>
  <si>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</si>
  <si>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</si>
  <si>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</si>
  <si>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</si>
  <si>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</si>
  <si>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</si>
  <si>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</si>
  <si>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</si>
  <si>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</si>
  <si>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</si>
  <si>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</si>
  <si>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</si>
  <si>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</si>
  <si>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</si>
  <si>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</si>
  <si>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</si>
  <si>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</si>
  <si>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</si>
  <si>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</si>
  <si>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</si>
  <si>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</si>
  <si>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</si>
  <si>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</si>
  <si>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</si>
  <si>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</si>
  <si>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</si>
  <si>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</si>
  <si>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</si>
  <si>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</si>
  <si>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</si>
  <si>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</si>
  <si>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</si>
  <si>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</si>
  <si>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</si>
  <si>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</si>
  <si>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</si>
  <si>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</si>
  <si>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</si>
  <si>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</si>
  <si>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</si>
  <si>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</si>
  <si>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</si>
  <si>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</si>
  <si>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</si>
  <si>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</si>
  <si>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</si>
  <si>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</si>
  <si>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</si>
  <si>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</si>
  <si>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</si>
  <si>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</si>
  <si>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</si>
  <si>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</si>
  <si>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</si>
  <si>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</si>
  <si>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</si>
  <si>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</si>
  <si>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</si>
  <si>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</si>
  <si>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</si>
  <si>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</si>
  <si>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</si>
  <si>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</si>
  <si>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</si>
  <si>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</si>
  <si>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</si>
  <si>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</si>
  <si>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</si>
  <si>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</si>
  <si>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</si>
  <si>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</si>
  <si>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</si>
  <si>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</si>
  <si>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</si>
  <si>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</si>
  <si>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</si>
  <si>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</si>
  <si>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</si>
  <si>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</si>
  <si>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</si>
  <si>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</si>
  <si>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</si>
  <si>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</si>
  <si>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</si>
  <si>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</si>
  <si>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</si>
  <si>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</si>
  <si>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</si>
  <si>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</si>
  <si>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</si>
  <si>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</si>
  <si>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</si>
  <si>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</si>
  <si>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</si>
  <si>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</si>
  <si>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</si>
  <si>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</si>
  <si>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</si>
  <si>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</si>
  <si>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</si>
  <si>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</si>
  <si>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</si>
  <si>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</si>
  <si>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</si>
  <si>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</si>
  <si>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</si>
  <si>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</si>
  <si>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</si>
  <si>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</si>
  <si>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</si>
  <si>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</si>
  <si>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</si>
  <si>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</si>
  <si>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</si>
  <si>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</si>
  <si>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</si>
  <si>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</si>
  <si>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</si>
  <si>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</si>
  <si>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</si>
  <si>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</si>
  <si>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</si>
  <si>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</si>
  <si>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</si>
  <si>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</si>
  <si>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</si>
  <si>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</si>
  <si>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</si>
  <si>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</si>
  <si>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</si>
  <si>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</si>
  <si>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</si>
  <si>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</si>
  <si>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</si>
  <si>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</si>
  <si>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</si>
  <si>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</si>
  <si>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</si>
  <si>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</si>
  <si>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</si>
  <si>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</si>
  <si>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</si>
  <si>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</si>
  <si>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</si>
  <si>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</si>
  <si>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</si>
  <si>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</si>
  <si>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</si>
  <si>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</si>
  <si>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</si>
  <si>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</si>
  <si>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</si>
  <si>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</si>
  <si>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</si>
  <si>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</si>
  <si>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</si>
  <si>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</si>
  <si>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</si>
  <si>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</si>
  <si>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</si>
  <si>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</si>
  <si>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</si>
  <si>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</si>
  <si>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</si>
  <si>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</si>
  <si>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</si>
  <si>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</si>
  <si>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</si>
  <si>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</si>
  <si>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</si>
  <si>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</si>
  <si>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</si>
  <si>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</si>
  <si>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</si>
  <si>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</si>
  <si>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</si>
  <si>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</si>
  <si>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</si>
  <si>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</si>
  <si>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</si>
  <si>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</si>
  <si>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</si>
  <si>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</si>
  <si>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</si>
  <si>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</si>
  <si>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</si>
  <si>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</si>
  <si>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</si>
  <si>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</si>
  <si>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</si>
  <si>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</si>
  <si>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</si>
  <si>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</si>
  <si>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</si>
  <si>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</si>
  <si>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</si>
  <si>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</si>
  <si>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</si>
  <si>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</si>
  <si>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</si>
  <si>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</si>
  <si>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</si>
  <si>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</si>
  <si>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</si>
  <si>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</si>
  <si>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</si>
  <si>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</si>
  <si>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</si>
  <si>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</si>
  <si>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</si>
  <si>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</si>
  <si>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</si>
  <si>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</si>
  <si>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</si>
  <si>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</si>
  <si>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</si>
  <si>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</si>
  <si>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</si>
  <si>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</si>
  <si>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</si>
  <si>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</si>
  <si>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</si>
  <si>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</si>
  <si>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</si>
  <si>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</si>
  <si>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</si>
  <si>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</si>
  <si>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</si>
  <si>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</si>
  <si>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</si>
  <si>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</si>
  <si>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</si>
  <si>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</si>
  <si>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</si>
  <si>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</si>
  <si>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</si>
  <si>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</si>
  <si>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</si>
  <si>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</si>
  <si>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</si>
  <si>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</si>
  <si>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</si>
  <si>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</si>
  <si>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</si>
  <si>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</si>
  <si>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</si>
  <si>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</si>
  <si>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</si>
  <si>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</si>
  <si>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</si>
  <si>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</si>
  <si>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</si>
  <si>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</si>
  <si>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</si>
  <si>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</si>
  <si>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</si>
  <si>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</si>
  <si>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</si>
  <si>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</si>
  <si>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</si>
  <si>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</si>
  <si>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</si>
  <si>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</si>
  <si>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</si>
  <si>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</si>
  <si>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</si>
  <si>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</si>
  <si>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</si>
  <si>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</si>
  <si>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</si>
  <si>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</si>
  <si>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</si>
  <si>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</si>
  <si>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</si>
  <si>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</si>
  <si>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</si>
  <si>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</si>
  <si>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</si>
  <si>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</si>
  <si>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</si>
  <si>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</si>
  <si>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</si>
  <si>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</si>
  <si>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</si>
  <si>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</si>
  <si>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</si>
  <si>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</si>
  <si>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</si>
  <si>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</si>
  <si>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</si>
  <si>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</si>
  <si>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</si>
  <si>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</si>
  <si>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</si>
  <si>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</si>
  <si>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</si>
  <si>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</si>
  <si>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</si>
  <si>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</si>
  <si>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</si>
  <si>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</si>
  <si>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</si>
  <si>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</si>
  <si>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</si>
  <si>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</si>
  <si>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</si>
  <si>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</si>
  <si>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</si>
  <si>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</si>
  <si>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</si>
  <si>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</si>
  <si>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</si>
  <si>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</si>
  <si>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</si>
  <si>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</si>
  <si>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</si>
  <si>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</si>
  <si>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</si>
  <si>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</si>
  <si>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</si>
  <si>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</si>
  <si>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</si>
  <si>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</si>
  <si>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</si>
  <si>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</si>
  <si>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</si>
  <si>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</si>
  <si>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</si>
  <si>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</si>
  <si>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</si>
  <si>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</si>
  <si>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</si>
  <si>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</si>
  <si>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</si>
  <si>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</si>
  <si>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</si>
  <si>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</si>
  <si>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</si>
  <si>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</si>
  <si>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</si>
  <si>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</si>
  <si>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</si>
  <si>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</si>
  <si>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</si>
  <si>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</si>
  <si>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</si>
  <si>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</si>
  <si>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</si>
  <si>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</si>
  <si>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</si>
  <si>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</si>
  <si>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</si>
  <si>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</si>
  <si>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</si>
  <si>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</si>
  <si>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</si>
  <si>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</si>
  <si>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</si>
  <si>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</si>
  <si>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</si>
  <si>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</si>
  <si>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</si>
  <si>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</si>
  <si>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</si>
  <si>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</si>
  <si>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</si>
  <si>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</si>
  <si>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</si>
  <si>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</si>
  <si>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</si>
  <si>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</si>
  <si>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</si>
  <si>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</si>
  <si>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</si>
  <si>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</si>
  <si>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</si>
  <si>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</si>
  <si>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</si>
  <si>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</si>
  <si>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</si>
  <si>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</si>
  <si>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</si>
  <si>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</si>
  <si>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</si>
  <si>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</si>
  <si>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</si>
  <si>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</si>
  <si>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</si>
  <si>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</si>
  <si>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</si>
  <si>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</si>
  <si>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</si>
  <si>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</si>
  <si>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</si>
  <si>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</si>
  <si>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</si>
  <si>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</si>
  <si>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</si>
  <si>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</si>
  <si>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</si>
  <si>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</si>
  <si>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</si>
  <si>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</si>
  <si>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</si>
  <si>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</si>
  <si>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</si>
  <si>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</si>
  <si>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</si>
  <si>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</si>
  <si>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</si>
  <si>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</si>
  <si>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</si>
  <si>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</si>
  <si>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</si>
  <si>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</si>
  <si>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</si>
  <si>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</si>
  <si>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</si>
  <si>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</si>
  <si>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</si>
  <si>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</si>
  <si>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</si>
  <si>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</si>
  <si>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</si>
  <si>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</si>
  <si>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</si>
  <si>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</si>
  <si>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</si>
  <si>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</si>
  <si>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</si>
  <si>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</si>
  <si>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</si>
  <si>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</si>
  <si>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</si>
  <si>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</si>
  <si>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</si>
  <si>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</si>
  <si>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</si>
  <si>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</si>
  <si>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</si>
  <si>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</si>
  <si>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</si>
  <si>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</si>
  <si>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</si>
  <si>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</si>
  <si>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</si>
  <si>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</si>
  <si>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</si>
  <si>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</si>
  <si>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</si>
  <si>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</si>
  <si>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</si>
  <si>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</si>
  <si>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</si>
  <si>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</si>
  <si>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</si>
  <si>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</si>
  <si>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</si>
  <si>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</si>
  <si>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</si>
  <si>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</si>
  <si>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</si>
  <si>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</si>
  <si>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</si>
  <si>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</si>
  <si>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</si>
  <si>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</si>
  <si>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</si>
  <si>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</si>
  <si>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</si>
  <si>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</si>
  <si>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</si>
  <si>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</si>
  <si>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</si>
  <si>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</si>
  <si>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</si>
  <si>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</si>
  <si>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</si>
  <si>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</si>
  <si>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</si>
  <si>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</si>
  <si>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</si>
  <si>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</si>
  <si>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</si>
  <si>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</si>
  <si>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</si>
  <si>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</si>
  <si>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</si>
  <si>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</si>
  <si>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</si>
  <si>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</si>
  <si>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</si>
  <si>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</si>
  <si>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</si>
  <si>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</si>
  <si>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</si>
  <si>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</si>
  <si>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</si>
  <si>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</si>
  <si>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</si>
  <si>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</si>
  <si>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</si>
  <si>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</si>
  <si>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</si>
  <si>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</si>
  <si>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</si>
  <si>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</si>
  <si>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</si>
  <si>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</si>
  <si>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</si>
  <si>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</si>
  <si>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</si>
  <si>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</si>
  <si>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</si>
  <si>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</si>
  <si>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</si>
  <si>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</si>
  <si>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</si>
  <si>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</si>
  <si>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</si>
  <si>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</si>
  <si>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</si>
  <si>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</si>
  <si>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</si>
  <si>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</si>
  <si>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</si>
  <si>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</si>
  <si>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</si>
  <si>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</si>
  <si>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</si>
  <si>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</si>
  <si>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</si>
  <si>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</si>
  <si>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</si>
  <si>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</si>
  <si>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</si>
  <si>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</si>
  <si>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</si>
  <si>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</si>
  <si>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</si>
  <si>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</si>
  <si>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</si>
  <si>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</si>
  <si>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</si>
  <si>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</si>
  <si>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</si>
  <si>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</si>
  <si>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</si>
  <si>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</si>
  <si>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</si>
  <si>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</si>
  <si>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</si>
  <si>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</si>
  <si>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</si>
  <si>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</si>
  <si>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</si>
  <si>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</si>
  <si>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</si>
  <si>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</si>
  <si>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</si>
  <si>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</si>
  <si>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</si>
  <si>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</si>
  <si>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</si>
  <si>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</si>
  <si>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</si>
  <si>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</si>
  <si>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</si>
  <si>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</si>
  <si>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</si>
  <si>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</si>
  <si>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</si>
  <si>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</si>
  <si>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</si>
  <si>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</si>
  <si>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</si>
  <si>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</si>
  <si>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</si>
  <si>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</si>
  <si>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</si>
  <si>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</si>
  <si>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</si>
  <si>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</si>
  <si>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</si>
  <si>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</si>
  <si>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</si>
  <si>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</si>
  <si>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</si>
  <si>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</si>
  <si>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</si>
  <si>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</si>
  <si>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</si>
  <si>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</si>
  <si>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</si>
  <si>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</si>
  <si>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</si>
  <si>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</si>
  <si>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</si>
  <si>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</si>
  <si>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</si>
  <si>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</si>
  <si>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</si>
  <si>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</si>
  <si>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</si>
  <si>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</si>
  <si>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</si>
  <si>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</si>
  <si>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</si>
  <si>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</si>
  <si>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</si>
  <si>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</si>
  <si>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</si>
  <si>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</si>
  <si>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</si>
  <si>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</si>
  <si>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</si>
  <si>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</si>
  <si>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</si>
  <si>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</si>
  <si>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</si>
  <si>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</si>
  <si>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</si>
  <si>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</si>
  <si>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</si>
  <si>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</si>
  <si>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</si>
  <si>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</si>
  <si>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</si>
  <si>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</si>
  <si>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</si>
  <si>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</si>
  <si>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</si>
  <si>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</si>
  <si>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</si>
  <si>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</si>
  <si>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</si>
  <si>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</si>
  <si>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</si>
  <si>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</si>
  <si>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</si>
  <si>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</si>
  <si>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</si>
  <si>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</si>
  <si>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</si>
  <si>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</si>
  <si>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</si>
  <si>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</si>
  <si>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</si>
  <si>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</si>
  <si>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</si>
  <si>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</si>
  <si>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</si>
  <si>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</si>
  <si>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</si>
  <si>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</si>
  <si>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</si>
  <si>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</si>
  <si>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</si>
  <si>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</si>
  <si>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</si>
  <si>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</si>
  <si>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</si>
  <si>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</si>
  <si>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</si>
  <si>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</si>
  <si>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</si>
  <si>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</si>
  <si>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</si>
  <si>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</si>
  <si>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</si>
  <si>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</si>
  <si>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</si>
  <si>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</si>
  <si>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</si>
  <si>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</si>
  <si>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</si>
  <si>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</si>
  <si>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</si>
  <si>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</si>
  <si>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</si>
  <si>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</si>
  <si>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</si>
  <si>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</si>
  <si>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</si>
  <si>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</si>
  <si>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</si>
  <si>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</si>
  <si>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</si>
  <si>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</si>
  <si>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</si>
  <si>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</si>
  <si>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</si>
  <si>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</si>
  <si>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</si>
  <si>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</si>
  <si>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</si>
  <si>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</si>
  <si>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</si>
  <si>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</si>
  <si>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</si>
  <si>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</si>
  <si>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</si>
  <si>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</si>
  <si>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</si>
  <si>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</si>
  <si>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</si>
  <si>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</si>
  <si>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</si>
  <si>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</si>
  <si>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</si>
  <si>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</si>
  <si>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</si>
  <si>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</si>
  <si>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</si>
  <si>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</si>
  <si>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</si>
  <si>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</si>
  <si>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</si>
  <si>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</si>
  <si>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</si>
  <si>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</si>
  <si>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</si>
  <si>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</si>
  <si>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</si>
  <si>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</si>
  <si>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</si>
  <si>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</si>
  <si>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</si>
  <si>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</si>
  <si>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</si>
  <si>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</si>
  <si>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</si>
  <si>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</si>
  <si>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</si>
  <si>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</si>
  <si>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</si>
  <si>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</si>
  <si>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</si>
  <si>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</si>
  <si>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</si>
  <si>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</si>
  <si>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</si>
  <si>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</si>
  <si>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</si>
  <si>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</si>
  <si>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</si>
  <si>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</si>
  <si>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</si>
  <si>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</si>
  <si>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</si>
  <si>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</si>
  <si>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</si>
  <si>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</si>
  <si>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</si>
  <si>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</si>
  <si>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</si>
  <si>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</si>
  <si>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</si>
  <si>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</si>
  <si>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</si>
  <si>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</si>
  <si>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</si>
  <si>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</si>
  <si>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</si>
  <si>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</si>
  <si>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</si>
  <si>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</si>
  <si>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</si>
  <si>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</si>
  <si>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</si>
  <si>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</si>
  <si>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</si>
  <si>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</si>
  <si>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</si>
  <si>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</si>
  <si>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</si>
  <si>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</si>
  <si>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</si>
  <si>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</si>
  <si>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</si>
  <si>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</si>
  <si>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</si>
  <si>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</si>
  <si>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</si>
  <si>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</si>
  <si>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</si>
  <si>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</si>
  <si>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</si>
  <si>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</si>
  <si>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</si>
  <si>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</si>
  <si>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</si>
  <si>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</si>
  <si>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</si>
  <si>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</si>
  <si>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</si>
  <si>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</si>
  <si>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</si>
  <si>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</si>
  <si>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</si>
  <si>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</si>
  <si>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</si>
  <si>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</si>
  <si>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</si>
  <si>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</si>
  <si>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</si>
  <si>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</si>
  <si>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</si>
  <si>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</si>
  <si>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</si>
  <si>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</si>
  <si>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</si>
  <si>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</si>
  <si>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</si>
  <si>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</si>
  <si>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</si>
  <si>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</si>
  <si>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</si>
  <si>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</si>
  <si>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</si>
  <si>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</si>
  <si>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</si>
  <si>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</si>
  <si>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</si>
  <si>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</si>
  <si>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</si>
  <si>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</si>
  <si>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</si>
  <si>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</si>
  <si>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</si>
  <si>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</si>
  <si>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</si>
  <si>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</si>
  <si>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</si>
  <si>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</si>
  <si>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</si>
  <si>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</si>
  <si>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</si>
  <si>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</si>
  <si>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</si>
  <si>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</si>
  <si>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</si>
  <si>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</si>
  <si>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</si>
  <si>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</si>
  <si>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</si>
  <si>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</si>
  <si>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</si>
  <si>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</si>
  <si>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</si>
  <si>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</si>
  <si>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</si>
  <si>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</si>
  <si>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</si>
  <si>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</si>
  <si>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</si>
  <si>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</si>
  <si>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</si>
  <si>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</si>
  <si>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</si>
  <si>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</si>
  <si>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</si>
  <si>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</si>
  <si>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</si>
  <si>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</si>
  <si>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</si>
  <si>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</si>
  <si>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</si>
  <si>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</si>
  <si>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</si>
  <si>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</si>
  <si>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</si>
  <si>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</si>
  <si>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</si>
  <si>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</si>
  <si>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</si>
  <si>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</si>
  <si>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</si>
  <si>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</si>
  <si>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</si>
  <si>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</si>
  <si>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</si>
  <si>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</si>
  <si>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</si>
  <si>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</si>
  <si>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</si>
  <si>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</si>
  <si>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</si>
  <si>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</si>
  <si>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</si>
  <si>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</si>
  <si>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</si>
  <si>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</si>
  <si>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</si>
  <si>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</si>
  <si>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</si>
  <si>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</si>
  <si>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</si>
  <si>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</si>
  <si>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</si>
  <si>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</si>
  <si>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</si>
  <si>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</si>
  <si>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</si>
  <si>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</si>
  <si>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</si>
  <si>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</si>
  <si>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</si>
  <si>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</si>
  <si>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</si>
  <si>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</si>
  <si>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</si>
  <si>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</si>
  <si>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</si>
  <si>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</si>
  <si>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</si>
  <si>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</si>
  <si>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</si>
  <si>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</si>
  <si>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</si>
  <si>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</si>
  <si>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</si>
  <si>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</si>
  <si>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</si>
  <si>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</si>
  <si>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</si>
  <si>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</si>
  <si>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</si>
  <si>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</si>
  <si>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</si>
  <si>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</si>
  <si>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</si>
  <si>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</si>
  <si>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</si>
  <si>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</si>
  <si>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</si>
  <si>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</si>
  <si>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</si>
  <si>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</si>
  <si>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</si>
  <si>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</si>
  <si>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</si>
  <si>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</si>
  <si>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</si>
  <si>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</si>
  <si>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</si>
  <si>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</si>
  <si>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</si>
  <si>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</si>
  <si>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</si>
  <si>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</si>
  <si>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</si>
  <si>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</si>
  <si>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</si>
  <si>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</si>
  <si>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</si>
  <si>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</si>
  <si>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</si>
  <si>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</si>
  <si>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</si>
  <si>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</si>
  <si>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</si>
  <si>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</si>
  <si>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</si>
  <si>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</si>
  <si>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</si>
  <si>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</si>
  <si>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</si>
  <si>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</si>
  <si>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</si>
  <si>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</si>
  <si>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</si>
  <si>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</si>
  <si>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</si>
  <si>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</si>
  <si>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</si>
  <si>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</si>
  <si>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</si>
  <si>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</si>
  <si>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</si>
  <si>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</si>
  <si>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</si>
  <si>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</si>
  <si>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</si>
  <si>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</si>
  <si>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</si>
  <si>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</si>
  <si>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</si>
  <si>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</si>
  <si>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</si>
  <si>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</si>
  <si>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</si>
  <si>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</si>
  <si>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</si>
  <si>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</si>
  <si>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</si>
  <si>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</si>
  <si>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</si>
  <si>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</si>
  <si>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</si>
  <si>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</si>
  <si>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</si>
  <si>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</si>
  <si>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</si>
  <si>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</si>
  <si>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</si>
  <si>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</si>
  <si>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</si>
  <si>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</si>
  <si>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</si>
  <si>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</si>
  <si>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</si>
  <si>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</si>
  <si>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</si>
  <si>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</si>
  <si>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</si>
  <si>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</si>
  <si>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</si>
  <si>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</si>
  <si>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</si>
  <si>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</si>
  <si>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</si>
  <si>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</si>
  <si>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</si>
  <si>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</si>
  <si>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</si>
  <si>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</si>
  <si>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</si>
  <si>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</si>
  <si>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</si>
  <si>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</si>
  <si>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</si>
  <si>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</si>
  <si>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</si>
  <si>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</si>
  <si>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</si>
  <si>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</si>
  <si>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</si>
  <si>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</si>
  <si>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</si>
  <si>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</si>
  <si>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</si>
  <si>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</si>
  <si>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</si>
  <si>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</si>
  <si>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</si>
  <si>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</si>
  <si>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</si>
  <si>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</si>
  <si>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</si>
  <si>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</si>
  <si>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</si>
  <si>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</si>
  <si>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</si>
  <si>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</si>
  <si>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</si>
  <si>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</si>
  <si>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</si>
  <si>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</si>
  <si>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</si>
  <si>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</si>
  <si>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</si>
  <si>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</si>
  <si>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</si>
  <si>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</si>
  <si>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</si>
  <si>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</si>
  <si>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</si>
  <si>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</si>
  <si>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</si>
  <si>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</si>
  <si>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</si>
  <si>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</si>
  <si>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</si>
  <si>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</si>
  <si>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</si>
  <si>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</si>
  <si>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</si>
  <si>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</si>
  <si>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</si>
  <si>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</si>
  <si>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</si>
  <si>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</si>
  <si>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</si>
  <si>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</si>
  <si>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</si>
  <si>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</si>
  <si>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</si>
  <si>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</si>
  <si>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</si>
  <si>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</si>
  <si>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</si>
  <si>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</si>
  <si>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</si>
  <si>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</si>
  <si>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</si>
  <si>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</si>
  <si>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</si>
  <si>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</si>
  <si>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</si>
  <si>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</si>
  <si>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</si>
  <si>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</si>
  <si>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</si>
  <si>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</si>
  <si>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</si>
  <si>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</si>
  <si>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</si>
  <si>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</si>
  <si>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</si>
  <si>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</si>
  <si>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</si>
  <si>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</si>
  <si>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</si>
  <si>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</si>
  <si>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</si>
  <si>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</si>
  <si>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</si>
  <si>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</si>
  <si>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</si>
  <si>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</si>
  <si>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</si>
  <si>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</si>
  <si>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</si>
  <si>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</si>
  <si>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</si>
  <si>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</si>
  <si>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</si>
  <si>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</si>
  <si>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</si>
  <si>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</si>
  <si>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</si>
  <si>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</si>
  <si>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</si>
  <si>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</si>
  <si>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</si>
  <si>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</si>
  <si>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</si>
  <si>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</si>
  <si>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</si>
  <si>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</si>
  <si>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</si>
  <si>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</si>
  <si>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</si>
  <si>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</si>
  <si>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</si>
  <si>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</si>
  <si>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</si>
  <si>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</si>
  <si>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</si>
  <si>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</si>
  <si>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</si>
  <si>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</si>
  <si>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</si>
  <si>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</si>
  <si>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</si>
  <si>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</si>
  <si>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</si>
  <si>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</si>
  <si>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</si>
  <si>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</si>
  <si>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</si>
  <si>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</si>
  <si>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</si>
  <si>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</si>
  <si>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</si>
  <si>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</si>
  <si>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</si>
  <si>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</si>
  <si>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</si>
  <si>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</si>
  <si>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</si>
  <si>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</si>
  <si>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</si>
  <si>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</si>
  <si>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</si>
  <si>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</si>
  <si>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</si>
  <si>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</si>
  <si>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</si>
  <si>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</si>
  <si>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</si>
  <si>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</si>
  <si>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</si>
  <si>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</si>
  <si>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</si>
  <si>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</si>
  <si>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</si>
  <si>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</si>
  <si>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</si>
  <si>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</si>
  <si>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</si>
  <si>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</si>
  <si>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</si>
  <si>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</si>
  <si>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</si>
  <si>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</si>
  <si>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</si>
  <si>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</si>
  <si>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</si>
  <si>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</si>
  <si>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</si>
  <si>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</si>
  <si>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</si>
  <si>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</si>
  <si>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</si>
  <si>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</si>
  <si>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</si>
  <si>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</si>
  <si>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</si>
  <si>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</si>
  <si>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</si>
  <si>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</si>
  <si>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</si>
  <si>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</si>
  <si>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</si>
  <si>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</si>
  <si>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</si>
  <si>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</si>
  <si>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</si>
  <si>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</si>
  <si>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</si>
  <si>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</si>
  <si>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</si>
  <si>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</si>
  <si>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</si>
  <si>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</si>
  <si>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</si>
  <si>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</si>
  <si>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</si>
  <si>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</si>
  <si>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</si>
  <si>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</si>
  <si>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</si>
  <si>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</si>
  <si>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</si>
  <si>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</si>
  <si>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</si>
  <si>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</si>
  <si>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</si>
  <si>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</si>
  <si>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</si>
  <si>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</si>
  <si>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</si>
  <si>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</si>
  <si>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</si>
  <si>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</si>
  <si>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</si>
  <si>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</si>
  <si>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</si>
  <si>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</si>
  <si>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</si>
  <si>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</si>
  <si>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</si>
  <si>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</si>
  <si>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</si>
  <si>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</si>
  <si>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</si>
  <si>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</si>
  <si>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</si>
  <si>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</si>
  <si>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</si>
  <si>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</si>
  <si>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</si>
  <si>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</si>
  <si>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</si>
  <si>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</si>
  <si>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</si>
  <si>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</si>
  <si>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</si>
  <si>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</si>
  <si>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</si>
  <si>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</si>
  <si>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</si>
  <si>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</si>
  <si>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</si>
  <si>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</si>
  <si>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</si>
  <si>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</si>
  <si>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</si>
  <si>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</si>
  <si>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</si>
  <si>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</si>
  <si>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</si>
  <si>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</si>
  <si>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</si>
  <si>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</si>
  <si>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</si>
  <si>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</si>
  <si>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</si>
  <si>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</si>
  <si>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</si>
  <si>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</si>
  <si>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</si>
  <si>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</si>
  <si>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</si>
  <si>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</si>
  <si>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</si>
  <si>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</si>
  <si>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</si>
  <si>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</si>
  <si>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</si>
  <si>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</si>
  <si>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</si>
  <si>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</si>
  <si>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</si>
  <si>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</si>
  <si>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</si>
  <si>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</si>
  <si>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</si>
  <si>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</si>
  <si>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</si>
  <si>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</si>
  <si>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</si>
  <si>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</si>
  <si>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</si>
  <si>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</si>
  <si>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</si>
  <si>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</si>
  <si>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</si>
  <si>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</si>
  <si>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</si>
  <si>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</si>
  <si>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</si>
  <si>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</si>
  <si>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</si>
  <si>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</si>
  <si>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</si>
  <si>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</si>
  <si>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</si>
  <si>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</si>
  <si>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</si>
  <si>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</si>
  <si>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</si>
  <si>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</si>
  <si>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</si>
  <si>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</si>
  <si>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</si>
  <si>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</si>
  <si>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</si>
  <si>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</si>
  <si>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</si>
  <si>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</si>
  <si>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</si>
  <si>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</si>
  <si>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</si>
  <si>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</si>
  <si>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</si>
  <si>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</si>
  <si>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</si>
  <si>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</si>
  <si>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</si>
  <si>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</si>
  <si>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</si>
  <si>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</si>
  <si>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</si>
  <si>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</si>
  <si>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</si>
  <si>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</si>
  <si>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</si>
  <si>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</si>
  <si>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</si>
  <si>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</si>
  <si>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</si>
  <si>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</si>
  <si>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</si>
  <si>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</si>
  <si>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</si>
  <si>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</si>
  <si>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</si>
  <si>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</si>
  <si>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</si>
  <si>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</si>
  <si>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</si>
  <si>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</si>
  <si>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</si>
  <si>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</si>
  <si>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</si>
  <si>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</si>
  <si>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</si>
  <si>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</si>
  <si>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</si>
  <si>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</si>
  <si>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</si>
  <si>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</si>
  <si>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</si>
  <si>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</si>
  <si>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</si>
  <si>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</si>
  <si>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</si>
  <si>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</si>
  <si>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</si>
  <si>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</si>
  <si>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</si>
  <si>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</si>
  <si>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</si>
  <si>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</si>
  <si>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</si>
  <si>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</si>
  <si>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</si>
  <si>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</si>
  <si>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</si>
  <si>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</si>
  <si>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</si>
  <si>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</si>
  <si>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</si>
  <si>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</si>
  <si>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</si>
  <si>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</si>
  <si>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</si>
  <si>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</si>
  <si>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</si>
  <si>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</si>
  <si>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</si>
  <si>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</si>
  <si>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</si>
  <si>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</si>
  <si>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</si>
  <si>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</si>
  <si>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</si>
  <si>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</si>
  <si>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</si>
  <si>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</si>
  <si>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</si>
  <si>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</si>
  <si>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</si>
  <si>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</si>
  <si>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</si>
  <si>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</si>
  <si>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</si>
  <si>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</si>
  <si>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</si>
  <si>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</si>
  <si>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</si>
  <si>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</si>
  <si>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</si>
  <si>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</si>
  <si>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</si>
  <si>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</si>
  <si>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</si>
  <si>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</si>
  <si>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</si>
  <si>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</si>
  <si>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</si>
  <si>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</si>
  <si>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</si>
  <si>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</si>
  <si>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</si>
  <si>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</si>
  <si>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</si>
  <si>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</si>
  <si>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</si>
  <si>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</si>
  <si>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</si>
  <si>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</si>
  <si>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</si>
  <si>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</si>
  <si>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</si>
  <si>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</si>
  <si>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</si>
  <si>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</si>
  <si>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</si>
  <si>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</si>
  <si>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</si>
  <si>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</si>
  <si>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</si>
  <si>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</si>
  <si>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</si>
  <si>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</si>
  <si>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</si>
  <si>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</si>
  <si>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</si>
  <si>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</si>
  <si>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</si>
  <si>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</si>
  <si>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</si>
  <si>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</si>
  <si>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</si>
  <si>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</si>
  <si>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</si>
  <si>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</si>
  <si>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</si>
  <si>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</si>
  <si>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</si>
  <si>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</si>
  <si>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</si>
  <si>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</si>
  <si>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</si>
  <si>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</si>
  <si>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</si>
  <si>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</si>
  <si>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</si>
  <si>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</si>
  <si>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</si>
  <si>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</si>
  <si>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</si>
  <si>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</si>
  <si>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</si>
  <si>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</si>
  <si>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</si>
  <si>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</si>
  <si>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</si>
  <si>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</si>
  <si>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</si>
  <si>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</si>
  <si>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</si>
  <si>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</si>
  <si>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</si>
  <si>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</si>
  <si>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</si>
  <si>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</si>
  <si>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</si>
  <si>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</si>
  <si>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</si>
  <si>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</si>
  <si>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</si>
  <si>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</si>
  <si>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</si>
  <si>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</si>
  <si>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</si>
  <si>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</si>
  <si>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</si>
  <si>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</si>
  <si>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</si>
  <si>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</si>
  <si>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</si>
  <si>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</si>
  <si>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</si>
  <si>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</si>
  <si>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</si>
  <si>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</si>
  <si>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</si>
  <si>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</si>
  <si>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</si>
  <si>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</si>
  <si>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</si>
  <si>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</si>
  <si>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</si>
  <si>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</si>
  <si>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</si>
  <si>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</si>
  <si>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</si>
  <si>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</si>
  <si>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</si>
  <si>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</si>
  <si>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</si>
  <si>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</si>
  <si>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</si>
  <si>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</si>
  <si>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</si>
  <si>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</si>
  <si>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</si>
  <si>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</si>
  <si>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</si>
  <si>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</si>
  <si>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</si>
  <si>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</si>
  <si>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</si>
  <si>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</si>
  <si>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</si>
  <si>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</si>
  <si>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</si>
  <si>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</si>
  <si>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</si>
  <si>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</si>
  <si>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</si>
  <si>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</si>
  <si>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</si>
  <si>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</si>
  <si>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</si>
  <si>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</si>
  <si>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</si>
  <si>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</si>
  <si>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</si>
  <si>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</si>
  <si>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</si>
  <si>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</si>
  <si>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</si>
  <si>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</si>
  <si>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</si>
  <si>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</si>
  <si>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</si>
  <si>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</si>
  <si>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</si>
  <si>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</si>
  <si>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</si>
  <si>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</si>
  <si>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</si>
  <si>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</si>
  <si>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</si>
  <si>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</si>
  <si>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</si>
  <si>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</si>
  <si>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</si>
  <si>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</si>
  <si>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</si>
  <si>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</si>
  <si>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</si>
  <si>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</si>
  <si>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</si>
  <si>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</si>
  <si>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</si>
  <si>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</si>
  <si>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</si>
  <si>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</si>
  <si>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</si>
  <si>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</si>
  <si>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</si>
  <si>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</si>
  <si>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</si>
  <si>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</si>
  <si>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</si>
  <si>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</si>
  <si>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</si>
  <si>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</si>
  <si>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</si>
  <si>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</si>
  <si>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</si>
  <si>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</si>
  <si>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</si>
  <si>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</si>
  <si>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</si>
  <si>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</si>
  <si>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</si>
  <si>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</si>
  <si>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</si>
  <si>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</si>
  <si>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</si>
  <si>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</si>
  <si>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</si>
  <si>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</si>
  <si>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</si>
  <si>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</si>
  <si>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</si>
  <si>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</si>
  <si>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</si>
  <si>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</si>
  <si>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</si>
  <si>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</si>
  <si>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</si>
  <si>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</si>
  <si>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</si>
  <si>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</si>
  <si>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</si>
  <si>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</si>
  <si>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</si>
  <si>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</si>
  <si>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</si>
  <si>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</si>
  <si>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</si>
  <si>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</si>
  <si>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</si>
  <si>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</si>
  <si>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</si>
  <si>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</si>
  <si>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</si>
  <si>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</si>
  <si>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</si>
  <si>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</si>
  <si>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</si>
  <si>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</si>
  <si>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</si>
  <si>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</si>
  <si>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</si>
  <si>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</si>
  <si>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</si>
  <si>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</si>
  <si>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</si>
  <si>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</si>
  <si>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</si>
  <si>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</si>
  <si>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</si>
  <si>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</si>
  <si>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</si>
  <si>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</si>
  <si>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</si>
  <si>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</si>
  <si>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</si>
  <si>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</si>
  <si>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</si>
  <si>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</si>
  <si>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</si>
  <si>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</si>
  <si>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</si>
  <si>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</si>
  <si>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</si>
  <si>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</si>
  <si>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</si>
  <si>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</si>
  <si>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</si>
  <si>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</si>
  <si>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</si>
  <si>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</si>
  <si>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</si>
  <si>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</si>
  <si>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</si>
  <si>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</si>
  <si>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</si>
  <si>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</si>
  <si>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</si>
  <si>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</si>
  <si>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</si>
  <si>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</si>
  <si>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</si>
  <si>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</si>
  <si>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</si>
  <si>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</si>
  <si>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</si>
  <si>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</si>
  <si>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</si>
  <si>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</si>
  <si>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</si>
  <si>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</si>
  <si>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</si>
  <si>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</si>
  <si>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</si>
  <si>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</si>
  <si>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</si>
  <si>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</si>
  <si>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</si>
  <si>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</si>
  <si>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</si>
  <si>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</si>
  <si>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</si>
  <si>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</si>
  <si>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</si>
  <si>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</si>
  <si>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</si>
  <si>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</si>
  <si>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</si>
  <si>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</si>
  <si>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</si>
  <si>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</si>
  <si>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</si>
  <si>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</si>
  <si>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</si>
  <si>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</si>
  <si>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</si>
  <si>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</si>
  <si>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</si>
  <si>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</si>
  <si>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</si>
  <si>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</si>
  <si>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</si>
  <si>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</si>
  <si>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</si>
  <si>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</si>
  <si>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</si>
  <si>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</si>
  <si>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</si>
  <si>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</si>
  <si>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</si>
  <si>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</si>
  <si>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</si>
  <si>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</si>
  <si>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</si>
  <si>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</si>
  <si>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</si>
  <si>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</si>
  <si>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</si>
  <si>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</si>
  <si>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</si>
  <si>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</si>
  <si>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</si>
  <si>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</si>
  <si>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</si>
  <si>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</si>
  <si>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</si>
  <si>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</si>
  <si>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</si>
  <si>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</si>
  <si>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</si>
  <si>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</si>
  <si>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</si>
  <si>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</si>
  <si>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</si>
  <si>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</si>
  <si>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</si>
  <si>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</si>
  <si>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</si>
  <si>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</si>
  <si>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</si>
  <si>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</si>
  <si>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</si>
  <si>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</si>
  <si>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</si>
  <si>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</si>
  <si>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</si>
  <si>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</si>
  <si>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</si>
  <si>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</si>
  <si>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</si>
  <si>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</si>
  <si>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</si>
  <si>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</si>
  <si>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</si>
  <si>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</si>
  <si>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</si>
  <si>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</si>
  <si>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</si>
  <si>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</si>
  <si>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</si>
  <si>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</si>
  <si>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</si>
  <si>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</si>
  <si>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</si>
  <si>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</si>
  <si>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</si>
  <si>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</si>
  <si>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</si>
  <si>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</si>
  <si>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</si>
  <si>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</si>
  <si>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</si>
  <si>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</si>
  <si>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</si>
  <si>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</si>
  <si>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</si>
  <si>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</si>
  <si>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</si>
  <si>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</si>
  <si>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</si>
  <si>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</si>
  <si>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</si>
  <si>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</si>
  <si>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</si>
  <si>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</si>
  <si>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</si>
  <si>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</si>
  <si>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</si>
  <si>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</si>
  <si>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</si>
  <si>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</si>
  <si>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</si>
  <si>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</si>
  <si>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</si>
  <si>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</si>
  <si>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</si>
  <si>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</si>
  <si>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</si>
  <si>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</si>
  <si>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</si>
  <si>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</si>
  <si>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</si>
  <si>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</si>
  <si>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</si>
  <si>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</si>
  <si>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</si>
  <si>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</si>
  <si>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</si>
  <si>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</si>
  <si>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</si>
  <si>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</si>
  <si>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</si>
  <si>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</si>
  <si>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</si>
  <si>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</si>
  <si>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</si>
  <si>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</si>
  <si>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</si>
  <si>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</si>
  <si>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</si>
  <si>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</si>
  <si>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</si>
  <si>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</si>
  <si>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</si>
  <si>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</si>
  <si>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</si>
  <si>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</si>
  <si>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</si>
  <si>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</si>
  <si>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</si>
  <si>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</si>
  <si>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</si>
  <si>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</si>
  <si>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</si>
  <si>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</si>
  <si>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</si>
  <si>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</si>
  <si>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</si>
  <si>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</si>
  <si>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</si>
  <si>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</si>
  <si>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</si>
  <si>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</si>
  <si>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</si>
  <si>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</si>
  <si>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</si>
  <si>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</si>
  <si>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</si>
  <si>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</si>
  <si>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</si>
  <si>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</si>
  <si>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</si>
  <si>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</si>
  <si>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</si>
  <si>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</si>
  <si>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</si>
  <si>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</si>
  <si>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</si>
  <si>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</si>
  <si>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</si>
  <si>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</si>
  <si>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</si>
  <si>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</si>
  <si>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</si>
  <si>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</si>
  <si>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</si>
  <si>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</si>
  <si>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</si>
  <si>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</si>
  <si>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</si>
  <si>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</si>
  <si>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</si>
  <si>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</si>
  <si>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</si>
  <si>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</si>
  <si>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</si>
  <si>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</si>
  <si>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</si>
  <si>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</si>
  <si>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</si>
  <si>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</si>
  <si>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</si>
  <si>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</si>
  <si>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</si>
  <si>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</si>
  <si>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</si>
  <si>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</si>
  <si>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</si>
  <si>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</si>
  <si>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</si>
  <si>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</si>
  <si>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</si>
  <si>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</si>
  <si>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</si>
  <si>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</si>
  <si>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</si>
  <si>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</si>
  <si>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</si>
  <si>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</si>
  <si>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</si>
  <si>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</si>
  <si>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</si>
  <si>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</si>
  <si>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</si>
  <si>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</si>
  <si>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</si>
  <si>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</si>
  <si>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</si>
  <si>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</si>
  <si>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</si>
  <si>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</si>
  <si>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</si>
  <si>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</si>
  <si>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</si>
  <si>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</si>
  <si>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</si>
  <si>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</si>
  <si>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</si>
  <si>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</si>
  <si>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</si>
  <si>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</si>
  <si>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</si>
  <si>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</si>
  <si>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</si>
  <si>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</si>
  <si>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</si>
  <si>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</si>
  <si>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</si>
  <si>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</si>
  <si>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</si>
  <si>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</si>
  <si>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</si>
  <si>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</si>
  <si>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</si>
  <si>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</si>
  <si>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</si>
  <si>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</si>
  <si>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</si>
  <si>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</si>
  <si>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</si>
  <si>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</si>
  <si>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</si>
  <si>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</si>
  <si>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</si>
  <si>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</si>
  <si>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</si>
  <si>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</si>
  <si>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</si>
  <si>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</si>
  <si>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</si>
  <si>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</si>
  <si>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</si>
  <si>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</si>
  <si>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</si>
  <si>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</si>
  <si>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</si>
  <si>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</si>
  <si>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</si>
  <si>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</si>
  <si>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</si>
  <si>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</si>
  <si>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</si>
  <si>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</si>
  <si>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</si>
  <si>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</si>
  <si>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</si>
  <si>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</si>
  <si>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</si>
  <si>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</si>
  <si>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</si>
  <si>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</si>
  <si>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</si>
  <si>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</si>
  <si>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</si>
  <si>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</si>
  <si>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</si>
  <si>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</si>
  <si>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</si>
  <si>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</si>
  <si>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</si>
  <si>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</si>
  <si>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</si>
  <si>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</si>
  <si>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</si>
  <si>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</si>
  <si>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</si>
  <si>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</si>
  <si>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</si>
  <si>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</si>
  <si>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</si>
  <si>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</si>
  <si>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</si>
  <si>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</si>
  <si>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</si>
  <si>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</si>
  <si>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</si>
  <si>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</si>
  <si>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</si>
  <si>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</si>
  <si>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</si>
  <si>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</si>
  <si>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</si>
  <si>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</si>
  <si>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</si>
  <si>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</si>
  <si>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</si>
  <si>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</si>
  <si>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</si>
  <si>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</si>
  <si>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</si>
  <si>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</si>
  <si>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</si>
  <si>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</si>
  <si>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</si>
  <si>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</si>
  <si>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</si>
  <si>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</si>
  <si>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</si>
  <si>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</si>
  <si>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</si>
  <si>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</si>
  <si>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</si>
  <si>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</si>
  <si>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</si>
  <si>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</si>
  <si>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</si>
  <si>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</si>
  <si>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</si>
  <si>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</si>
  <si>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</si>
  <si>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</si>
  <si>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</si>
  <si>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</si>
  <si>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</si>
  <si>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</si>
  <si>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</si>
  <si>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</si>
  <si>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</si>
  <si>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</si>
  <si>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</si>
  <si>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</si>
  <si>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</si>
  <si>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</si>
  <si>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</si>
  <si>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</si>
  <si>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</si>
  <si>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</si>
  <si>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</si>
  <si>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</si>
  <si>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</si>
  <si>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</si>
  <si>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</si>
  <si>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</si>
  <si>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</si>
  <si>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</si>
  <si>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</si>
  <si>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</si>
  <si>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</si>
  <si>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</si>
  <si>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</si>
  <si>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</si>
  <si>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</si>
  <si>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</si>
  <si>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</si>
  <si>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</si>
  <si>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</si>
  <si>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</si>
  <si>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</si>
  <si>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</si>
  <si>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</si>
  <si>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</si>
  <si>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</si>
  <si>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</si>
  <si>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</si>
  <si>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</si>
  <si>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</si>
  <si>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</si>
  <si>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</si>
  <si>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</si>
  <si>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</si>
  <si>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</si>
  <si>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</si>
  <si>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</si>
  <si>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</si>
  <si>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</si>
  <si>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</si>
  <si>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</si>
  <si>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</si>
  <si>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</si>
  <si>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</si>
  <si>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</si>
  <si>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</si>
  <si>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</si>
  <si>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</si>
  <si>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</si>
  <si>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</si>
  <si>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</si>
  <si>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</si>
  <si>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</si>
  <si>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</si>
  <si>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</si>
  <si>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</si>
  <si>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</si>
  <si>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</si>
  <si>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</si>
  <si>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</si>
  <si>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</si>
  <si>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</si>
  <si>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</si>
  <si>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</si>
  <si>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</si>
  <si>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</si>
  <si>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</si>
  <si>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</si>
  <si>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</si>
  <si>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</si>
  <si>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</si>
  <si>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</si>
  <si>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</si>
  <si>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</si>
  <si>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</si>
  <si>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</si>
  <si>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</si>
  <si>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</si>
  <si>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</si>
  <si>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</si>
  <si>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</si>
  <si>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</si>
  <si>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</si>
  <si>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</si>
  <si>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</si>
  <si>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</si>
  <si>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</si>
  <si>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</si>
  <si>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</si>
  <si>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</si>
  <si>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</si>
  <si>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</si>
  <si>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</si>
  <si>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</si>
  <si>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</si>
  <si>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</si>
  <si>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</si>
  <si>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</si>
  <si>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</si>
  <si>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</si>
  <si>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</si>
  <si>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</si>
  <si>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</si>
  <si>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</si>
  <si>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</si>
  <si>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</si>
  <si>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</si>
  <si>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</si>
  <si>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</si>
  <si>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</si>
  <si>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</si>
  <si>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</si>
  <si>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</si>
  <si>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</si>
  <si>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</si>
  <si>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</si>
  <si>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</si>
  <si>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</si>
  <si>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</si>
  <si>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</si>
  <si>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</si>
  <si>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</si>
  <si>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</si>
  <si>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</si>
  <si>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</si>
  <si>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</si>
  <si>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</si>
  <si>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</si>
  <si>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</si>
  <si>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</si>
  <si>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</si>
  <si>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</si>
  <si>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</si>
  <si>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</si>
  <si>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</si>
  <si>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</si>
  <si>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</si>
  <si>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</si>
  <si>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</si>
  <si>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</si>
  <si>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</si>
  <si>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</si>
  <si>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</si>
  <si>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</si>
  <si>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</si>
  <si>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</si>
  <si>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</si>
  <si>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</si>
  <si>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</si>
  <si>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</si>
  <si>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</si>
  <si>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</si>
  <si>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</si>
  <si>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</si>
  <si>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</si>
  <si>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</si>
  <si>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</si>
  <si>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</si>
  <si>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</si>
  <si>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</si>
  <si>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</si>
  <si>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</si>
  <si>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</si>
  <si>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</si>
  <si>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</si>
  <si>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</si>
  <si>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</si>
  <si>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</si>
  <si>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</si>
  <si>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</si>
  <si>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</si>
  <si>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</si>
  <si>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</si>
  <si>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</si>
  <si>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</si>
  <si>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</si>
  <si>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</si>
  <si>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</si>
  <si>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</si>
  <si>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</si>
  <si>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</si>
  <si>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</si>
  <si>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</si>
  <si>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</si>
  <si>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</si>
  <si>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</si>
  <si>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</si>
  <si>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</si>
  <si>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</si>
  <si>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</si>
  <si>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</si>
  <si>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</si>
  <si>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</si>
  <si>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</si>
  <si>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</si>
  <si>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</si>
  <si>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</si>
  <si>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</si>
  <si>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</si>
  <si>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</si>
  <si>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</si>
  <si>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</si>
  <si>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</si>
  <si>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</si>
  <si>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</si>
  <si>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</si>
  <si>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</si>
  <si>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</si>
  <si>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</si>
  <si>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</si>
  <si>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</si>
  <si>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</si>
  <si>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</si>
  <si>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</si>
  <si>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</si>
  <si>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</si>
  <si>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</si>
  <si>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</si>
  <si>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</si>
  <si>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</si>
  <si>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</si>
  <si>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</si>
  <si>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</si>
  <si>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</si>
  <si>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</si>
  <si>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</si>
  <si>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</si>
  <si>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</si>
  <si>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</si>
  <si>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</si>
  <si>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</si>
  <si>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</si>
  <si>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</si>
  <si>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</si>
  <si>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</si>
  <si>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</si>
  <si>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</si>
  <si>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</si>
  <si>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</si>
  <si>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</si>
  <si>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</si>
  <si>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</si>
  <si>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</si>
  <si>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</si>
  <si>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</si>
  <si>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</si>
  <si>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</si>
  <si>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</si>
  <si>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</si>
  <si>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</si>
  <si>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</si>
  <si>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</si>
  <si>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</si>
  <si>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</si>
  <si>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</si>
  <si>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</si>
  <si>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</si>
  <si>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</si>
  <si>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</si>
  <si>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</si>
  <si>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</si>
  <si>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</si>
  <si>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</si>
  <si>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</si>
  <si>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</si>
  <si>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</si>
  <si>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</si>
  <si>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</si>
  <si>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</si>
  <si>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</si>
  <si>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</si>
  <si>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</si>
  <si>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</si>
  <si>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</si>
  <si>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</si>
  <si>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</si>
  <si>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</si>
  <si>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</si>
  <si>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</si>
  <si>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</si>
  <si>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</si>
  <si>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</si>
  <si>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</si>
  <si>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</si>
  <si>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</si>
  <si>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</si>
  <si>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</si>
  <si>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</si>
  <si>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</si>
  <si>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</si>
  <si>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</si>
  <si>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</si>
  <si>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</si>
  <si>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</si>
  <si>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</si>
  <si>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</si>
  <si>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</si>
  <si>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</si>
  <si>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</si>
  <si>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</si>
  <si>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</si>
  <si>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</si>
  <si>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</si>
  <si>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</si>
  <si>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</si>
  <si>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</si>
  <si>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</si>
  <si>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</si>
  <si>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</si>
  <si>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</si>
  <si>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</si>
  <si>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</si>
  <si>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</si>
  <si>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</si>
  <si>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</si>
  <si>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</si>
  <si>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</si>
  <si>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</si>
  <si>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</si>
  <si>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</si>
  <si>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</si>
  <si>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</si>
  <si>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</si>
  <si>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</si>
  <si>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</si>
  <si>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</si>
  <si>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</si>
  <si>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</si>
  <si>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</si>
  <si>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</si>
  <si>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</si>
  <si>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</si>
  <si>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</si>
  <si>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</si>
  <si>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</si>
  <si>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</si>
  <si>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</si>
  <si>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</si>
  <si>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</si>
  <si>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</si>
  <si>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</si>
  <si>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</si>
  <si>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</si>
  <si>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</si>
  <si>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</si>
  <si>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</si>
  <si>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</si>
  <si>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</si>
  <si>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</si>
  <si>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</si>
  <si>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</si>
  <si>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</si>
  <si>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</si>
  <si>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</si>
  <si>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</si>
  <si>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</si>
  <si>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</si>
  <si>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</si>
  <si>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</si>
  <si>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</si>
  <si>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</si>
  <si>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</si>
  <si>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</si>
  <si>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</si>
  <si>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</si>
  <si>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</si>
  <si>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</si>
  <si>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</si>
  <si>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</si>
  <si>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</si>
  <si>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</si>
  <si>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</si>
  <si>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</si>
  <si>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</si>
  <si>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</si>
  <si>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</si>
  <si>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</si>
  <si>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</si>
  <si>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</si>
  <si>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</si>
  <si>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</si>
  <si>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</si>
  <si>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</si>
  <si>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</si>
  <si>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</si>
  <si>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</si>
  <si>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</si>
  <si>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</si>
  <si>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</si>
  <si>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</si>
  <si>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</si>
  <si>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</si>
  <si>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</si>
  <si>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</si>
  <si>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</si>
  <si>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</si>
  <si>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</si>
  <si>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</si>
  <si>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</si>
  <si>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</si>
  <si>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</si>
  <si>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</si>
  <si>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</si>
  <si>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</si>
  <si>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</si>
  <si>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</si>
  <si>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</si>
  <si>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</si>
  <si>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</si>
  <si>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</si>
  <si>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</si>
  <si>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</si>
  <si>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</si>
  <si>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</si>
  <si>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</si>
  <si>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</si>
  <si>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</si>
  <si>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</si>
  <si>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</si>
  <si>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</si>
  <si>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</si>
  <si>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</si>
  <si>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</si>
  <si>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</si>
  <si>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</si>
  <si>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</si>
  <si>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</si>
  <si>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</si>
  <si>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</si>
  <si>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</si>
  <si>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</si>
  <si>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</si>
  <si>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</si>
  <si>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</si>
  <si>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</si>
  <si>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</si>
  <si>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</si>
  <si>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</si>
  <si>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</si>
  <si>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</si>
  <si>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</si>
  <si>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</si>
  <si>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</si>
  <si>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</si>
  <si>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</si>
  <si>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</si>
  <si>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</si>
  <si>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</si>
  <si>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</si>
  <si>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</si>
  <si>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</si>
  <si>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</si>
  <si>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</si>
  <si>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</si>
  <si>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</si>
  <si>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</si>
  <si>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</si>
  <si>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</si>
  <si>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</si>
  <si>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</si>
  <si>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</si>
  <si>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</si>
  <si>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</si>
  <si>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</si>
  <si>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</si>
  <si>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</si>
  <si>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</si>
  <si>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</si>
  <si>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</si>
  <si>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</si>
  <si>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</si>
  <si>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</si>
  <si>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</si>
  <si>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</si>
  <si>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</si>
  <si>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</si>
  <si>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</si>
  <si>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</si>
  <si>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</si>
  <si>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</si>
  <si>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</si>
  <si>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</si>
  <si>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</si>
  <si>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</si>
  <si>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</si>
  <si>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</si>
  <si>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</si>
  <si>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</si>
  <si>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</si>
  <si>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</si>
  <si>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</si>
  <si>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</si>
  <si>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</si>
  <si>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</si>
  <si>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</si>
  <si>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</si>
  <si>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</si>
  <si>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</si>
  <si>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</si>
  <si>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</si>
  <si>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</si>
  <si>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</si>
  <si>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</si>
  <si>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</si>
  <si>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</si>
  <si>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</si>
  <si>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</si>
  <si>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</si>
  <si>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</si>
  <si>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</si>
  <si>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</si>
  <si>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</si>
  <si>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</si>
  <si>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</si>
  <si>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</si>
  <si>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</si>
  <si>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</si>
  <si>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</si>
  <si>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</si>
  <si>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</si>
  <si>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</si>
  <si>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</si>
  <si>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</si>
  <si>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</si>
  <si>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</si>
  <si>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</si>
  <si>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</si>
  <si>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</si>
  <si>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</si>
  <si>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</si>
  <si>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</si>
  <si>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</si>
  <si>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</si>
  <si>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</si>
  <si>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</si>
  <si>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</si>
  <si>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</si>
  <si>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</si>
  <si>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</si>
  <si>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</si>
  <si>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</si>
  <si>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</si>
  <si>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</si>
  <si>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</si>
  <si>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</si>
  <si>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</si>
  <si>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</si>
  <si>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</si>
  <si>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</si>
  <si>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</si>
  <si>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</si>
  <si>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</si>
  <si>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</si>
  <si>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</si>
  <si>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</si>
  <si>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</si>
  <si>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</si>
  <si>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</si>
  <si>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</si>
  <si>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</si>
  <si>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</si>
  <si>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</si>
  <si>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</si>
  <si>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</si>
  <si>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</si>
  <si>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</si>
  <si>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</si>
  <si>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</si>
  <si>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</si>
  <si>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</si>
  <si>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</si>
  <si>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</si>
  <si>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</si>
  <si>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</si>
  <si>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</si>
  <si>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</si>
  <si>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</si>
  <si>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</si>
  <si>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</si>
  <si>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</si>
  <si>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</si>
  <si>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</si>
  <si>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</si>
  <si>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</si>
  <si>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</si>
  <si>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</si>
  <si>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</si>
  <si>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</si>
  <si>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</si>
  <si>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</si>
  <si>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</si>
  <si>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</si>
  <si>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</si>
  <si>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</si>
  <si>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</si>
  <si>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</si>
  <si>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</si>
  <si>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</si>
  <si>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</si>
  <si>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</si>
  <si>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</si>
  <si>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</si>
  <si>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</si>
  <si>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</si>
  <si>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</si>
  <si>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</si>
  <si>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</si>
  <si>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</si>
  <si>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</si>
  <si>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</si>
  <si>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</si>
  <si>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</si>
  <si>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</si>
  <si>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</si>
  <si>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</si>
  <si>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</si>
  <si>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</si>
  <si>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</si>
  <si>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</si>
  <si>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</si>
  <si>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</si>
  <si>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</si>
  <si>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</si>
  <si>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</si>
  <si>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</si>
  <si>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</si>
  <si>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</si>
  <si>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</si>
  <si>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</si>
  <si>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</si>
  <si>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</si>
  <si>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</si>
  <si>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</si>
  <si>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</si>
  <si>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</si>
  <si>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</si>
  <si>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</si>
  <si>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</si>
  <si>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</si>
  <si>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</si>
  <si>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</si>
  <si>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</si>
  <si>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</si>
  <si>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</si>
  <si>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</si>
  <si>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</si>
  <si>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</si>
  <si>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</si>
  <si>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</si>
  <si>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</si>
  <si>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</si>
  <si>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</si>
  <si>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</si>
  <si>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</si>
  <si>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</si>
  <si>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</si>
  <si>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</si>
  <si>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</si>
  <si>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</si>
  <si>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</si>
  <si>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</si>
  <si>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</si>
  <si>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</si>
  <si>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</si>
  <si>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</si>
  <si>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</si>
  <si>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</si>
  <si>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</si>
  <si>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</si>
  <si>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</si>
  <si>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</si>
  <si>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</si>
  <si>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</si>
  <si>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</si>
  <si>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</si>
  <si>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</si>
  <si>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</si>
  <si>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</si>
  <si>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</si>
  <si>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</si>
  <si>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</si>
  <si>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</si>
  <si>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</si>
  <si>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</si>
  <si>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</si>
  <si>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</si>
  <si>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</si>
  <si>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</si>
  <si>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</si>
  <si>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</si>
  <si>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</si>
  <si>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</si>
  <si>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</si>
  <si>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</si>
  <si>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</si>
  <si>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</si>
  <si>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</si>
  <si>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</si>
  <si>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</si>
  <si>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</si>
  <si>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</si>
  <si>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</si>
  <si>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</si>
  <si>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</si>
  <si>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</si>
  <si>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</si>
  <si>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</si>
  <si>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</si>
  <si>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</si>
  <si>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</si>
  <si>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</si>
  <si>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</si>
  <si>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</si>
  <si>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</si>
  <si>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</si>
  <si>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</si>
  <si>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</si>
  <si>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</si>
  <si>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</si>
  <si>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</si>
  <si>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</si>
  <si>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</si>
  <si>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</si>
  <si>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</si>
  <si>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</si>
  <si>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</si>
  <si>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</si>
  <si>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</si>
  <si>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</si>
  <si>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</si>
  <si>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</si>
  <si>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</si>
  <si>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</si>
  <si>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</si>
  <si>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</si>
  <si>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</si>
  <si>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</si>
  <si>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</si>
  <si>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</si>
  <si>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</si>
  <si>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</si>
  <si>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</si>
  <si>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</si>
  <si>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</si>
  <si>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</si>
  <si>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</si>
  <si>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</si>
  <si>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</si>
  <si>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</si>
  <si>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</si>
  <si>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</si>
  <si>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</si>
  <si>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</si>
  <si>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</si>
  <si>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</si>
  <si>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</si>
  <si>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</si>
  <si>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</si>
  <si>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</si>
  <si>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</si>
  <si>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</si>
  <si>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</si>
  <si>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</si>
  <si>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</si>
  <si>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</si>
  <si>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</si>
  <si>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</si>
  <si>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</si>
  <si>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</si>
  <si>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</si>
  <si>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</si>
  <si>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</si>
  <si>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</si>
  <si>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</si>
  <si>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</si>
  <si>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</si>
  <si>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</si>
  <si>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</si>
  <si>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</si>
  <si>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</si>
  <si>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</si>
  <si>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</si>
  <si>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</si>
  <si>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</si>
  <si>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</si>
  <si>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</si>
  <si>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</si>
  <si>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</si>
  <si>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</si>
  <si>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</si>
  <si>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</si>
  <si>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</si>
  <si>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</si>
  <si>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</si>
  <si>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</si>
  <si>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</si>
  <si>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</si>
  <si>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</si>
  <si>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</si>
  <si>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</si>
  <si>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</si>
  <si>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</si>
  <si>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</si>
  <si>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</si>
  <si>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</si>
  <si>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</si>
  <si>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</si>
  <si>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</si>
  <si>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</si>
  <si>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</si>
  <si>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</si>
  <si>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</si>
  <si>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</si>
  <si>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</si>
  <si>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</si>
  <si>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</si>
  <si>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</si>
  <si>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</si>
  <si>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</si>
  <si>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</si>
  <si>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</si>
  <si>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</si>
  <si>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</si>
  <si>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</si>
  <si>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</si>
  <si>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</si>
  <si>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</si>
  <si>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</si>
  <si>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</si>
  <si>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</si>
  <si>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</si>
  <si>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</si>
  <si>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</si>
  <si>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</si>
  <si>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</si>
  <si>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</si>
  <si>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</si>
  <si>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</si>
  <si>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</si>
  <si>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</si>
  <si>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</si>
  <si>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</si>
  <si>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</si>
  <si>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</si>
  <si>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</si>
  <si>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</si>
  <si>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</si>
  <si>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</si>
  <si>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</si>
  <si>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</si>
  <si>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</si>
  <si>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</si>
  <si>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</si>
  <si>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</si>
  <si>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</si>
  <si>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</si>
  <si>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</si>
  <si>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</si>
  <si>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</si>
  <si>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</si>
  <si>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</si>
  <si>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</si>
  <si>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</si>
  <si>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</si>
  <si>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</si>
  <si>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</si>
  <si>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</si>
  <si>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</si>
  <si>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</si>
  <si>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</si>
  <si>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</si>
  <si>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</si>
  <si>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</si>
  <si>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</si>
  <si>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</si>
  <si>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</si>
  <si>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</si>
  <si>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</si>
  <si>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</si>
  <si>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</si>
  <si>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</si>
  <si>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</si>
  <si>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</si>
  <si>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</si>
  <si>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</si>
  <si>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</si>
  <si>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</si>
  <si>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</si>
  <si>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</si>
  <si>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</si>
  <si>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</si>
  <si>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</si>
  <si>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</si>
  <si>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</si>
  <si>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</si>
  <si>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</si>
  <si>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</si>
  <si>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</si>
  <si>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</si>
  <si>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</si>
  <si>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</si>
  <si>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</si>
  <si>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</si>
  <si>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</si>
  <si>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</si>
  <si>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</si>
  <si>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</si>
  <si>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</si>
  <si>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</si>
  <si>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</si>
  <si>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</si>
  <si>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</si>
  <si>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</si>
  <si>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</si>
  <si>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</si>
  <si>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</si>
  <si>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</si>
  <si>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</si>
  <si>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</si>
  <si>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</si>
  <si>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</si>
  <si>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</si>
  <si>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</si>
  <si>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</si>
  <si>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</si>
  <si>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</si>
  <si>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</si>
  <si>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</si>
  <si>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</si>
  <si>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</si>
  <si>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</si>
  <si>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</si>
  <si>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</si>
  <si>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</si>
  <si>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</si>
  <si>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</si>
  <si>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</si>
  <si>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</si>
  <si>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</si>
  <si>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</si>
  <si>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</si>
  <si>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</si>
  <si>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</si>
  <si>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</si>
  <si>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</si>
  <si>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</si>
  <si>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</si>
  <si>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</si>
  <si>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</si>
  <si>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</si>
  <si>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</si>
  <si>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</si>
  <si>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</si>
  <si>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</si>
  <si>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</si>
  <si>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</si>
  <si>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</si>
  <si>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</si>
  <si>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</si>
  <si>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</si>
  <si>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</si>
  <si>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</si>
  <si>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</si>
  <si>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</si>
  <si>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</si>
  <si>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</si>
  <si>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</si>
  <si>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</si>
  <si>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</si>
  <si>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</si>
  <si>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</si>
  <si>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</si>
  <si>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</si>
  <si>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</si>
  <si>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</si>
  <si>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</si>
  <si>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</si>
  <si>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</si>
  <si>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</si>
  <si>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</si>
  <si>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</si>
  <si>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</si>
  <si>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</si>
  <si>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</si>
  <si>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</si>
  <si>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</si>
  <si>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</si>
  <si>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</si>
  <si>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</si>
  <si>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</si>
  <si>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</si>
  <si>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</si>
  <si>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</si>
  <si>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</si>
  <si>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</si>
  <si>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</si>
  <si>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</si>
  <si>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</si>
  <si>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</si>
  <si>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</si>
  <si>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</si>
  <si>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</si>
  <si>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</si>
  <si>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</si>
  <si>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</si>
  <si>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</si>
  <si>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</si>
  <si>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</si>
  <si>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</si>
  <si>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</si>
  <si>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</si>
  <si>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</si>
  <si>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</si>
  <si>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</si>
  <si>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</si>
  <si>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</si>
  <si>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</si>
  <si>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</si>
  <si>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</si>
  <si>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</si>
  <si>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</si>
  <si>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</si>
  <si>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</si>
  <si>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</si>
  <si>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</si>
  <si>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</si>
  <si>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</si>
  <si>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</si>
  <si>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</si>
  <si>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</si>
  <si>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</si>
  <si>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</si>
  <si>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</si>
  <si>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</si>
  <si>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</si>
  <si>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</si>
  <si>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</si>
  <si>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</si>
  <si>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</si>
  <si>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</si>
  <si>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</si>
  <si>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</si>
  <si>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</si>
  <si>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</si>
  <si>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</si>
  <si>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</si>
  <si>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</si>
  <si>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</si>
  <si>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</si>
  <si>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</si>
  <si>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</si>
  <si>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</si>
  <si>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</si>
  <si>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</si>
  <si>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</si>
  <si>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</si>
  <si>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</si>
  <si>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</si>
  <si>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</si>
  <si>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</si>
  <si>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</si>
  <si>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</si>
  <si>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</si>
  <si>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</si>
  <si>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</si>
  <si>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</si>
  <si>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</si>
  <si>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</si>
  <si>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</si>
  <si>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</si>
  <si>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</si>
  <si>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</si>
  <si>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</si>
  <si>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</si>
  <si>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</si>
  <si>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</si>
  <si>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</si>
  <si>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</si>
  <si>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</si>
  <si>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</si>
  <si>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</si>
  <si>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</si>
  <si>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</si>
  <si>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</si>
  <si>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</si>
  <si>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</si>
  <si>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</si>
  <si>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</si>
  <si>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</si>
  <si>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</si>
  <si>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</si>
  <si>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</si>
  <si>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</si>
  <si>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</si>
  <si>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</si>
  <si>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</si>
  <si>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</si>
  <si>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</si>
  <si>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</si>
  <si>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</si>
  <si>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</si>
  <si>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</si>
  <si>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</si>
  <si>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</si>
  <si>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</si>
  <si>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</si>
  <si>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</si>
  <si>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</si>
  <si>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</si>
  <si>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</si>
  <si>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</si>
  <si>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</si>
  <si>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</si>
  <si>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</si>
  <si>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</si>
  <si>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</si>
  <si>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</si>
  <si>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</si>
  <si>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</si>
  <si>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</si>
  <si>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</si>
  <si>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</si>
  <si>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</si>
  <si>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</si>
  <si>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</si>
  <si>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</si>
  <si>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</si>
  <si>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</si>
  <si>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</si>
  <si>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</si>
  <si>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</si>
  <si>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</si>
  <si>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</si>
  <si>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</si>
  <si>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</si>
  <si>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</si>
  <si>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</si>
  <si>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</si>
  <si>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</si>
  <si>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</si>
  <si>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</si>
  <si>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</si>
  <si>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</si>
  <si>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</si>
  <si>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</si>
  <si>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</si>
  <si>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</si>
  <si>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</si>
  <si>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</si>
  <si>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</si>
  <si>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</si>
  <si>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</si>
  <si>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</si>
  <si>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</si>
  <si>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</si>
  <si>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</si>
  <si>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</si>
  <si>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</si>
  <si>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</si>
  <si>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</si>
  <si>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</si>
  <si>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</si>
  <si>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</si>
  <si>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</si>
  <si>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</si>
  <si>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</si>
  <si>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</si>
  <si>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</si>
  <si>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</si>
  <si>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</si>
  <si>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</si>
  <si>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</si>
  <si>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</si>
  <si>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</si>
  <si>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</si>
  <si>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</si>
  <si>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</si>
  <si>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</si>
  <si>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</si>
  <si>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</si>
  <si>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</si>
  <si>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</si>
  <si>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</si>
  <si>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</si>
  <si>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</si>
  <si>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</si>
  <si>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</si>
  <si>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</si>
  <si>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</si>
  <si>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</si>
  <si>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</si>
  <si>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</si>
  <si>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</si>
  <si>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</si>
  <si>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</si>
  <si>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</si>
  <si>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</si>
  <si>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</si>
  <si>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</si>
  <si>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</si>
  <si>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</si>
  <si>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</si>
  <si>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</si>
  <si>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</si>
  <si>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</si>
  <si>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</si>
  <si>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</si>
  <si>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</si>
  <si>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</si>
  <si>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</si>
  <si>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</si>
  <si>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</si>
  <si>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</si>
  <si>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</si>
  <si>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</si>
  <si>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</si>
  <si>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</si>
  <si>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</si>
  <si>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</si>
  <si>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</si>
  <si>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</si>
  <si>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</si>
  <si>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</si>
  <si>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</si>
  <si>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</si>
  <si>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</si>
  <si>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</si>
  <si>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</si>
  <si>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</si>
  <si>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</si>
  <si>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</si>
  <si>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</si>
  <si>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</si>
  <si>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</si>
  <si>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</si>
  <si>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</si>
  <si>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</si>
  <si>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</si>
  <si>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</si>
  <si>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</si>
  <si>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</si>
  <si>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</si>
  <si>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</si>
  <si>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</si>
  <si>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</si>
  <si>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</si>
  <si>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</si>
  <si>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</si>
  <si>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</si>
  <si>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</si>
  <si>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</si>
  <si>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</si>
  <si>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</si>
  <si>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</si>
  <si>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</si>
  <si>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</si>
  <si>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</si>
  <si>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</si>
  <si>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</si>
  <si>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</si>
  <si>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</si>
  <si>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</si>
  <si>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</si>
  <si>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</si>
  <si>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</si>
  <si>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</si>
  <si>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</si>
  <si>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</si>
  <si>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</si>
  <si>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</si>
  <si>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</si>
  <si>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</si>
  <si>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</si>
  <si>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</si>
  <si>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</si>
  <si>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</si>
  <si>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</si>
  <si>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</si>
  <si>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</si>
  <si>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</si>
  <si>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</si>
  <si>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</si>
  <si>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</si>
  <si>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</si>
  <si>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</si>
  <si>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</si>
  <si>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</si>
  <si>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</si>
  <si>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</si>
  <si>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</si>
  <si>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</si>
  <si>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</si>
  <si>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</si>
  <si>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</si>
  <si>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</si>
  <si>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</si>
  <si>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</si>
  <si>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</si>
  <si>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</si>
  <si>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</si>
  <si>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</si>
  <si>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</si>
  <si>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</si>
  <si>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</si>
  <si>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</si>
  <si>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</si>
  <si>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</si>
  <si>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</si>
  <si>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</si>
  <si>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</si>
  <si>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</si>
  <si>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</si>
  <si>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</si>
  <si>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</si>
  <si>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</si>
  <si>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</si>
  <si>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</si>
  <si>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</si>
  <si>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</si>
  <si>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</si>
  <si>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</si>
  <si>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</si>
  <si>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</si>
  <si>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</si>
  <si>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</si>
  <si>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</si>
  <si>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</si>
  <si>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</si>
  <si>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</si>
  <si>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</si>
  <si>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</si>
  <si>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</si>
  <si>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</si>
  <si>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</si>
  <si>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</si>
  <si>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</si>
  <si>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</si>
  <si>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</si>
  <si>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</si>
  <si>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</si>
  <si>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</si>
  <si>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</si>
  <si>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</si>
  <si>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</si>
  <si>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</si>
  <si>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</si>
  <si>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</si>
  <si>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</si>
  <si>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</si>
  <si>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</si>
  <si>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</si>
  <si>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</si>
  <si>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</si>
  <si>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</si>
  <si>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</si>
  <si>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</si>
  <si>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</si>
  <si>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</si>
  <si>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</si>
  <si>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</si>
  <si>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</si>
  <si>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</si>
  <si>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</si>
  <si>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</si>
  <si>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</si>
  <si>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</si>
  <si>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</si>
  <si>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</si>
  <si>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</si>
  <si>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</si>
  <si>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</si>
  <si>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</si>
  <si>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</si>
  <si>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</si>
  <si>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</si>
  <si>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</si>
  <si>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</si>
  <si>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</si>
  <si>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</si>
  <si>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</si>
  <si>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</si>
  <si>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</si>
  <si>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</si>
  <si>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</si>
  <si>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</si>
  <si>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</si>
  <si>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</si>
  <si>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</si>
  <si>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</si>
  <si>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</si>
  <si>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</si>
  <si>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</si>
  <si>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</si>
  <si>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</si>
  <si>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</si>
  <si>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</si>
  <si>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</si>
  <si>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</si>
  <si>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</si>
  <si>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</si>
  <si>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</si>
  <si>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</si>
  <si>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</si>
  <si>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</si>
  <si>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</si>
  <si>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</si>
  <si>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</si>
  <si>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</si>
  <si>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</si>
  <si>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</si>
  <si>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</si>
  <si>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</si>
  <si>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</si>
  <si>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</si>
  <si>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</si>
  <si>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</si>
  <si>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</si>
  <si>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</si>
  <si>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</si>
  <si>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</si>
  <si>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</si>
  <si>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</si>
  <si>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</si>
  <si>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</si>
  <si>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</si>
  <si>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</si>
  <si>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</si>
  <si>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</si>
  <si>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</si>
  <si>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</si>
  <si>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</si>
  <si>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</si>
  <si>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</si>
  <si>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</si>
  <si>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</si>
  <si>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</si>
  <si>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</si>
  <si>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</si>
  <si>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</si>
  <si>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</si>
  <si>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</si>
  <si>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</si>
  <si>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</si>
  <si>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</si>
  <si>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</si>
  <si>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</si>
  <si>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</si>
  <si>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</si>
  <si>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</si>
  <si>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</si>
  <si>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</si>
  <si>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</si>
  <si>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</si>
  <si>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</si>
  <si>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</si>
  <si>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</si>
  <si>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</si>
  <si>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</si>
  <si>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</si>
  <si>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</si>
  <si>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</si>
  <si>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</si>
  <si>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</si>
  <si>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</si>
  <si>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</si>
  <si>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</si>
  <si>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</si>
  <si>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</si>
  <si>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</si>
  <si>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</si>
  <si>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</si>
  <si>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</si>
  <si>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</si>
  <si>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</si>
  <si>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</si>
  <si>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</si>
  <si>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</si>
  <si>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</si>
  <si>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</si>
  <si>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</si>
  <si>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</si>
  <si>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</si>
  <si>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</si>
  <si>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</si>
  <si>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</si>
  <si>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</si>
  <si>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</si>
  <si>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</si>
  <si>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</si>
  <si>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</si>
  <si>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</si>
  <si>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</si>
  <si>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</si>
  <si>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</si>
  <si>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</si>
  <si>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</si>
  <si>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</si>
  <si>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</si>
  <si>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</si>
  <si>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</si>
  <si>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</si>
  <si>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</si>
  <si>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</si>
  <si>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</si>
  <si>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</si>
  <si>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</si>
  <si>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</si>
  <si>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</si>
  <si>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</si>
  <si>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</si>
  <si>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</si>
  <si>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</si>
  <si>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</si>
  <si>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</si>
  <si>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</si>
  <si>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</si>
  <si>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</si>
  <si>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</si>
  <si>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</si>
  <si>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</si>
  <si>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</si>
  <si>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</si>
  <si>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</si>
  <si>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</si>
  <si>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</si>
  <si>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</si>
  <si>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</si>
  <si>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</si>
  <si>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</si>
  <si>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</si>
  <si>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</si>
  <si>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</si>
  <si>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</si>
  <si>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</si>
  <si>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</si>
  <si>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</si>
  <si>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</si>
  <si>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</si>
  <si>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</si>
  <si>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</si>
  <si>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</si>
  <si>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</si>
  <si>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</si>
  <si>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</si>
  <si>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</si>
  <si>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</si>
  <si>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</si>
  <si>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</si>
  <si>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</si>
  <si>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</si>
  <si>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</si>
  <si>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</si>
  <si>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</si>
  <si>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</si>
  <si>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</si>
  <si>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</si>
  <si>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</si>
  <si>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</si>
  <si>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</si>
  <si>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</si>
  <si>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</si>
  <si>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</si>
  <si>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</si>
  <si>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</si>
  <si>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</si>
  <si>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</si>
  <si>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</si>
  <si>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</si>
  <si>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</si>
  <si>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</si>
  <si>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</si>
  <si>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</si>
  <si>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</si>
  <si>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</si>
  <si>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</si>
  <si>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</si>
  <si>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</si>
  <si>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</si>
  <si>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</si>
  <si>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</si>
  <si>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</si>
  <si>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</si>
  <si>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</si>
  <si>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</si>
  <si>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</si>
  <si>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</si>
  <si>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</si>
  <si>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</si>
  <si>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</si>
  <si>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</si>
  <si>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</si>
  <si>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</si>
  <si>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</si>
  <si>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</si>
  <si>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</si>
  <si>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</si>
  <si>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</si>
  <si>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</si>
  <si>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</si>
  <si>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</si>
  <si>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</si>
  <si>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</si>
  <si>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</si>
  <si>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</si>
  <si>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</si>
  <si>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</si>
  <si>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</si>
  <si>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</si>
  <si>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</si>
  <si>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</si>
  <si>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</si>
  <si>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</si>
  <si>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</si>
  <si>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</si>
  <si>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</si>
  <si>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</si>
  <si>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</si>
  <si>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</si>
  <si>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</si>
  <si>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</si>
  <si>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</si>
  <si>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</si>
  <si>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</si>
  <si>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</si>
  <si>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</si>
  <si>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</si>
  <si>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</si>
  <si>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</si>
  <si>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</si>
  <si>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</si>
  <si>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</si>
  <si>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</si>
  <si>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</si>
  <si>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</si>
  <si>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</si>
  <si>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</si>
  <si>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</si>
  <si>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</si>
  <si>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</si>
  <si>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</si>
  <si>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</si>
  <si>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</si>
  <si>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</si>
  <si>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</si>
  <si>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</si>
  <si>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</si>
  <si>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</si>
  <si>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</si>
  <si>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</si>
  <si>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</si>
  <si>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</si>
  <si>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</si>
  <si>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</si>
  <si>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</si>
  <si>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</si>
  <si>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</si>
  <si>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</si>
  <si>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</si>
  <si>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</si>
  <si>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</si>
  <si>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</si>
  <si>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</si>
  <si>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</si>
  <si>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</si>
  <si>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</si>
  <si>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</si>
  <si>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</si>
  <si>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</si>
  <si>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</si>
  <si>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</si>
  <si>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</si>
  <si>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</si>
  <si>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</si>
  <si>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</si>
  <si>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</si>
  <si>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</si>
  <si>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</si>
  <si>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</si>
  <si>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</si>
  <si>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</si>
  <si>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</si>
  <si>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</si>
  <si>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</si>
  <si>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</si>
  <si>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</si>
  <si>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</si>
  <si>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</si>
  <si>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</si>
  <si>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</si>
  <si>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</si>
  <si>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</si>
  <si>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</si>
  <si>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</si>
  <si>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</si>
  <si>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</si>
  <si>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</si>
  <si>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</si>
  <si>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</si>
  <si>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</si>
  <si>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</si>
  <si>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</si>
  <si>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</si>
  <si>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</si>
  <si>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</si>
  <si>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</si>
  <si>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</si>
  <si>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</si>
  <si>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</si>
  <si>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</si>
  <si>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</si>
  <si>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</si>
  <si>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</si>
  <si>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</si>
  <si>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</si>
  <si>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</si>
  <si>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</si>
  <si>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</si>
  <si>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</si>
  <si>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</si>
  <si>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</si>
  <si>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</si>
  <si>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</si>
  <si>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</si>
  <si>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</si>
  <si>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</si>
  <si>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</si>
  <si>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</si>
  <si>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</si>
  <si>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</si>
  <si>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</si>
  <si>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</si>
  <si>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</si>
  <si>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</si>
  <si>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</si>
  <si>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</si>
  <si>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</si>
  <si>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</si>
  <si>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</si>
  <si>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</si>
  <si>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</si>
  <si>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</si>
  <si>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</si>
  <si>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</si>
  <si>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</si>
  <si>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</si>
  <si>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</si>
  <si>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</si>
  <si>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</si>
  <si>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</si>
  <si>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</si>
  <si>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</si>
  <si>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</si>
  <si>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</si>
  <si>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</si>
  <si>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</si>
  <si>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</si>
  <si>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</si>
  <si>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</si>
  <si>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</si>
  <si>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</si>
  <si>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</si>
  <si>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</si>
  <si>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</si>
  <si>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</si>
  <si>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</si>
  <si>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</si>
  <si>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</si>
  <si>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</si>
  <si>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</si>
  <si>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</si>
  <si>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</si>
  <si>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</si>
  <si>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</si>
  <si>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</si>
  <si>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</si>
  <si>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</si>
  <si>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</si>
  <si>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</si>
  <si>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</si>
  <si>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</si>
  <si>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</si>
  <si>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</si>
  <si>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</si>
  <si>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</si>
  <si>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</si>
  <si>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</si>
  <si>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</si>
  <si>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</si>
  <si>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</si>
  <si>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</si>
  <si>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</si>
  <si>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</si>
  <si>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</si>
  <si>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</si>
  <si>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</si>
  <si>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</si>
  <si>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</si>
  <si>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</si>
  <si>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</si>
  <si>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</si>
  <si>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</si>
  <si>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</si>
  <si>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</si>
  <si>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</si>
  <si>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</si>
  <si>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</si>
  <si>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</si>
  <si>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</si>
  <si>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</si>
  <si>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</si>
  <si>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</si>
  <si>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</si>
  <si>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</si>
  <si>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</si>
  <si>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</si>
  <si>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</si>
  <si>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</si>
  <si>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</si>
  <si>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</si>
  <si>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</si>
  <si>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</si>
  <si>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</si>
  <si>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</si>
  <si>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</si>
  <si>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</si>
  <si>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</si>
  <si>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</si>
  <si>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</si>
  <si>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</si>
  <si>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</si>
  <si>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</si>
  <si>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</si>
  <si>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</si>
  <si>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</si>
  <si>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</si>
  <si>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</si>
  <si>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</si>
  <si>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</si>
  <si>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</si>
  <si>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</si>
  <si>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</si>
  <si>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</si>
  <si>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</si>
  <si>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</si>
  <si>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</si>
  <si>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</si>
  <si>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</si>
  <si>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</si>
  <si>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</si>
  <si>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</si>
  <si>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</si>
  <si>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</si>
  <si>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</si>
  <si>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</si>
  <si>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</si>
  <si>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</si>
  <si>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</si>
  <si>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</si>
  <si>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</si>
  <si>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</si>
  <si>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</si>
  <si>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</si>
  <si>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</si>
  <si>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</si>
  <si>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</si>
  <si>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</si>
  <si>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</si>
  <si>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</si>
  <si>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</si>
  <si>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</si>
  <si>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</si>
  <si>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</si>
  <si>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</si>
  <si>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</si>
  <si>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</si>
  <si>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</si>
  <si>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</si>
  <si>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</si>
  <si>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</si>
  <si>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</si>
  <si>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</si>
  <si>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</si>
  <si>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</si>
  <si>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</si>
  <si>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</si>
  <si>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</si>
  <si>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</si>
  <si>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</si>
  <si>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</si>
  <si>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</si>
  <si>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</si>
  <si>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</si>
  <si>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</si>
  <si>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</si>
  <si>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</si>
  <si>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</si>
  <si>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</si>
  <si>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</si>
  <si>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</si>
  <si>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</si>
  <si>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</si>
  <si>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</si>
  <si>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</si>
  <si>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</si>
  <si>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</si>
  <si>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</si>
  <si>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</si>
  <si>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</si>
  <si>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</si>
  <si>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</si>
  <si>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</si>
  <si>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</si>
  <si>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</si>
  <si>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</si>
  <si>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</si>
  <si>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</si>
  <si>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</si>
  <si>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</si>
  <si>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</si>
  <si>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</si>
  <si>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</si>
  <si>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</si>
  <si>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</si>
  <si>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</si>
  <si>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</si>
  <si>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</si>
  <si>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</si>
  <si>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</si>
  <si>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</si>
  <si>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</si>
  <si>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</si>
  <si>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</si>
  <si>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</si>
  <si>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</si>
  <si>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</si>
  <si>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</si>
  <si>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</si>
  <si>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</si>
  <si>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</si>
  <si>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</si>
  <si>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</si>
  <si>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</si>
  <si>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</si>
  <si>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</si>
  <si>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</si>
  <si>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</si>
  <si>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</si>
  <si>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</si>
  <si>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</si>
  <si>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</si>
  <si>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</si>
  <si>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</si>
  <si>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</si>
  <si>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</si>
  <si>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</si>
  <si>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</si>
  <si>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</si>
  <si>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</si>
  <si>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</si>
  <si>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</si>
  <si>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</si>
  <si>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</si>
  <si>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</si>
  <si>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</si>
  <si>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</si>
  <si>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</si>
  <si>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</si>
  <si>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</si>
  <si>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</si>
  <si>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</si>
  <si>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</si>
  <si>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</si>
  <si>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</si>
  <si>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</si>
  <si>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</si>
  <si>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</si>
  <si>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</si>
  <si>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</si>
  <si>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</si>
  <si>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</si>
  <si>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</si>
  <si>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</si>
  <si>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</si>
  <si>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</si>
  <si>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</si>
  <si>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</si>
  <si>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</si>
  <si>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</si>
  <si>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</si>
  <si>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</si>
  <si>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</si>
  <si>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</si>
  <si>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</si>
  <si>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</si>
  <si>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</si>
  <si>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</si>
  <si>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</si>
  <si>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</si>
  <si>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</si>
  <si>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</si>
  <si>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</si>
  <si>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</si>
  <si>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</si>
  <si>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</si>
  <si>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</si>
  <si>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</si>
  <si>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</si>
  <si>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</si>
  <si>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</si>
  <si>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</si>
  <si>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</si>
  <si>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</si>
  <si>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</si>
  <si>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</si>
  <si>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</si>
  <si>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</si>
  <si>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</si>
  <si>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</si>
  <si>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</si>
  <si>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</si>
  <si>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</si>
  <si>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</si>
  <si>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</si>
  <si>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</si>
  <si>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</si>
  <si>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</si>
  <si>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</si>
  <si>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</si>
  <si>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</si>
  <si>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</si>
  <si>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</si>
  <si>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</si>
  <si>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</si>
  <si>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</si>
  <si>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</si>
  <si>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</si>
  <si>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</si>
  <si>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</si>
  <si>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</si>
  <si>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</si>
  <si>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</si>
  <si>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</si>
  <si>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</si>
  <si>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</si>
  <si>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</si>
  <si>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</si>
  <si>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</si>
  <si>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</si>
  <si>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</si>
  <si>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</si>
  <si>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</si>
  <si>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</si>
  <si>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</si>
  <si>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</si>
  <si>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</si>
  <si>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</si>
  <si>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</si>
  <si>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</si>
  <si>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</si>
  <si>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</si>
  <si>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</si>
  <si>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</si>
  <si>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</si>
  <si>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</si>
  <si>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</si>
  <si>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</si>
  <si>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</si>
  <si>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</si>
  <si>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</si>
  <si>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</si>
  <si>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</si>
  <si>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</si>
  <si>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</si>
  <si>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</si>
  <si>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</si>
  <si>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</si>
  <si>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</si>
  <si>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</si>
  <si>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</si>
  <si>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</si>
  <si>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</si>
  <si>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</si>
  <si>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</si>
  <si>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</si>
  <si>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</si>
  <si>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</si>
  <si>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</si>
  <si>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</si>
  <si>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</si>
  <si>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</si>
  <si>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</si>
  <si>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</si>
  <si>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</si>
  <si>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</si>
  <si>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</si>
  <si>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</si>
  <si>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</si>
  <si>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</si>
  <si>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</si>
  <si>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</si>
  <si>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</si>
  <si>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</si>
  <si>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</si>
  <si>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</si>
  <si>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</si>
  <si>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</si>
  <si>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</si>
  <si>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</si>
  <si>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</si>
  <si>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</si>
  <si>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</si>
  <si>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</si>
  <si>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</si>
  <si>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</si>
  <si>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</si>
  <si>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</si>
  <si>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</si>
  <si>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</si>
  <si>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</si>
  <si>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</si>
  <si>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</si>
  <si>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</si>
  <si>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</si>
  <si>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</si>
  <si>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</si>
  <si>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</si>
  <si>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</si>
  <si>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</si>
  <si>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</si>
  <si>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</si>
  <si>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</si>
  <si>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</si>
  <si>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</si>
  <si>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</si>
  <si>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</si>
  <si>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</si>
  <si>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</si>
  <si>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</si>
  <si>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</si>
  <si>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</si>
  <si>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</si>
  <si>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</si>
  <si>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</si>
  <si>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</si>
  <si>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</si>
  <si>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</si>
  <si>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</si>
  <si>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</si>
  <si>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</si>
  <si>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</si>
  <si>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</si>
  <si>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</si>
  <si>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</si>
  <si>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</si>
  <si>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</si>
  <si>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</si>
  <si>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</si>
  <si>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</si>
  <si>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</si>
  <si>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</si>
  <si>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</si>
  <si>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</si>
  <si>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</si>
  <si>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</si>
  <si>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</si>
  <si>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</si>
  <si>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</si>
  <si>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</si>
  <si>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</si>
  <si>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</si>
  <si>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</si>
  <si>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</si>
  <si>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</si>
  <si>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</si>
  <si>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</si>
  <si>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</si>
  <si>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</si>
  <si>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</si>
  <si>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</si>
  <si>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</si>
  <si>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</si>
  <si>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</si>
  <si>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</si>
  <si>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</si>
  <si>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</si>
  <si>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</si>
  <si>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</si>
  <si>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</si>
  <si>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</si>
  <si>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</si>
  <si>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</si>
  <si>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</si>
  <si>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</si>
  <si>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</si>
  <si>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</si>
  <si>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</si>
  <si>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</si>
  <si>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</si>
  <si>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</si>
  <si>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</si>
  <si>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</si>
  <si>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</si>
  <si>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</si>
  <si>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</si>
  <si>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</si>
  <si>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</si>
  <si>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</si>
  <si>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</si>
  <si>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</si>
  <si>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</si>
  <si>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</si>
  <si>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</si>
  <si>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</si>
  <si>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</si>
  <si>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</si>
  <si>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</si>
  <si>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</si>
  <si>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</si>
  <si>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</si>
  <si>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</si>
  <si>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</si>
  <si>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</si>
  <si>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</si>
  <si>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</si>
  <si>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</si>
  <si>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</si>
  <si>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</si>
  <si>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</si>
  <si>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</si>
  <si>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</si>
  <si>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</si>
  <si>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</si>
  <si>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</si>
  <si>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</si>
  <si>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</si>
  <si>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</si>
  <si>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</si>
  <si>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</si>
  <si>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</si>
  <si>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</si>
  <si>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</si>
  <si>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</si>
  <si>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</si>
  <si>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</si>
  <si>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</si>
  <si>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</si>
  <si>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</si>
  <si>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</si>
  <si>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</si>
  <si>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</si>
  <si>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</si>
  <si>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</si>
  <si>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</si>
  <si>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</si>
  <si>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</si>
  <si>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</si>
  <si>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</si>
  <si>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</si>
  <si>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</si>
  <si>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</si>
  <si>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</si>
  <si>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</si>
  <si>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</si>
  <si>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</si>
  <si>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</si>
  <si>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</si>
  <si>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</si>
  <si>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</si>
  <si>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</si>
  <si>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</si>
  <si>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</si>
  <si>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</si>
  <si>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</si>
  <si>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</si>
  <si>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</si>
  <si>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</si>
  <si>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</si>
  <si>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</si>
  <si>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</si>
  <si>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</si>
  <si>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</si>
  <si>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</si>
  <si>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</si>
  <si>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</si>
  <si>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</si>
  <si>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</si>
  <si>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</si>
  <si>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</si>
  <si>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</si>
  <si>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</si>
  <si>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</si>
  <si>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</si>
  <si>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</si>
  <si>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</si>
  <si>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</si>
  <si>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</si>
  <si>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</si>
  <si>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</si>
  <si>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</si>
  <si>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</si>
  <si>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</si>
  <si>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</si>
  <si>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</si>
  <si>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</si>
  <si>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</si>
  <si>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</si>
  <si>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</si>
  <si>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</si>
  <si>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</si>
  <si>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</si>
  <si>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</si>
  <si>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</si>
  <si>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</si>
  <si>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</si>
  <si>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</si>
  <si>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</si>
  <si>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</si>
  <si>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</si>
  <si>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</si>
  <si>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</si>
  <si>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</si>
  <si>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</si>
  <si>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</si>
  <si>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</si>
  <si>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</si>
  <si>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</si>
  <si>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</si>
  <si>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</si>
  <si>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</si>
  <si>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</si>
  <si>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</si>
  <si>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</si>
  <si>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</si>
  <si>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</si>
  <si>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</si>
  <si>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</si>
  <si>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</si>
  <si>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</si>
  <si>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</si>
  <si>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</si>
  <si>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</si>
  <si>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</si>
  <si>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</si>
  <si>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</si>
  <si>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</si>
  <si>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</si>
  <si>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</si>
  <si>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</si>
  <si>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</si>
  <si>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</si>
  <si>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</si>
  <si>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</si>
  <si>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</si>
  <si>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</si>
  <si>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</si>
  <si>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</si>
  <si>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</si>
  <si>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</si>
  <si>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</si>
  <si>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</si>
  <si>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</si>
  <si>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</si>
  <si>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</si>
  <si>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</si>
  <si>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</si>
  <si>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</si>
  <si>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</si>
  <si>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</si>
  <si>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</si>
  <si>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</si>
  <si>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</si>
  <si>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</si>
  <si>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</si>
  <si>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</si>
  <si>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</si>
  <si>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</si>
  <si>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</si>
  <si>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</si>
  <si>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</si>
  <si>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</si>
  <si>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</si>
  <si>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</si>
  <si>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</si>
  <si>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</si>
  <si>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</si>
  <si>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</si>
  <si>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</si>
  <si>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</si>
  <si>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</si>
  <si>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</si>
  <si>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</si>
  <si>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</si>
  <si>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</si>
  <si>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</si>
  <si>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</si>
  <si>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</si>
  <si>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</si>
  <si>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</si>
  <si>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</si>
  <si>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</si>
  <si>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</si>
  <si>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</si>
  <si>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</si>
  <si>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</si>
  <si>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</si>
  <si>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</si>
  <si>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</si>
  <si>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</si>
  <si>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</si>
  <si>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</si>
  <si>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</si>
  <si>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</si>
  <si>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</si>
  <si>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</si>
  <si>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</si>
  <si>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</si>
  <si>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</si>
  <si>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</si>
  <si>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</si>
  <si>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</si>
  <si>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</si>
  <si>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</si>
  <si>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</si>
  <si>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</si>
  <si>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</si>
  <si>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</si>
  <si>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</si>
  <si>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</si>
  <si>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</si>
  <si>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</si>
  <si>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</si>
  <si>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</si>
  <si>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</si>
  <si>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</si>
  <si>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</si>
  <si>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</si>
  <si>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</si>
  <si>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</si>
  <si>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</si>
  <si>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</si>
  <si>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</si>
  <si>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</si>
  <si>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</si>
  <si>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</si>
  <si>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</si>
  <si>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</si>
  <si>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</si>
  <si>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</si>
  <si>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</si>
  <si>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</si>
  <si>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</si>
  <si>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</si>
  <si>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</si>
  <si>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</si>
  <si>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</si>
  <si>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</si>
  <si>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</si>
  <si>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</si>
  <si>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</si>
  <si>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</si>
  <si>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</si>
  <si>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</si>
  <si>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</si>
  <si>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</si>
  <si>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</si>
  <si>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</si>
  <si>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</si>
  <si>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</si>
  <si>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</si>
  <si>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</si>
  <si>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</si>
  <si>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</si>
  <si>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</si>
  <si>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</si>
  <si>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</si>
  <si>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</si>
  <si>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</si>
  <si>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</si>
  <si>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</si>
  <si>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</si>
  <si>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</si>
  <si>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</si>
  <si>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</si>
  <si>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</si>
  <si>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</si>
  <si>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</si>
  <si>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</si>
  <si>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</si>
  <si>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</si>
  <si>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</si>
  <si>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</si>
  <si>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</si>
  <si>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</si>
  <si>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</si>
  <si>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</si>
  <si>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</si>
  <si>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</si>
  <si>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</si>
  <si>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</si>
  <si>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</si>
  <si>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</si>
  <si>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</si>
  <si>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</si>
  <si>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</si>
  <si>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</si>
  <si>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</si>
  <si>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</si>
  <si>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</si>
  <si>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</si>
  <si>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</si>
  <si>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</si>
  <si>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</si>
  <si>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</si>
  <si>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</si>
  <si>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</si>
  <si>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</si>
  <si>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</si>
  <si>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</si>
  <si>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</si>
  <si>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</si>
  <si>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</si>
  <si>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</si>
  <si>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</si>
  <si>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</si>
  <si>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</si>
  <si>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</si>
  <si>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</si>
  <si>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</si>
  <si>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</si>
  <si>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</si>
  <si>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</si>
  <si>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</si>
  <si>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</si>
  <si>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</si>
  <si>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</si>
  <si>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</si>
  <si>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</si>
  <si>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</si>
  <si>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</si>
  <si>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</si>
  <si>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</si>
  <si>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</si>
  <si>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</si>
  <si>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</si>
  <si>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</si>
  <si>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</si>
  <si>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</si>
  <si>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</si>
  <si>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</si>
  <si>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</si>
  <si>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</si>
  <si>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</si>
  <si>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</si>
  <si>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</si>
  <si>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</si>
  <si>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</si>
  <si>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</si>
  <si>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</si>
  <si>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</si>
  <si>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</si>
  <si>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</si>
  <si>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</si>
  <si>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</si>
  <si>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</si>
  <si>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</si>
  <si>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</si>
  <si>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</si>
  <si>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</si>
  <si>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</si>
  <si>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</si>
  <si>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</si>
  <si>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</si>
  <si>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</si>
  <si>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</si>
  <si>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</si>
  <si>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</si>
  <si>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</si>
  <si>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</si>
  <si>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</si>
  <si>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</si>
  <si>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</si>
  <si>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</si>
  <si>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</si>
  <si>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</si>
  <si>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</si>
  <si>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</si>
  <si>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</si>
  <si>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</si>
  <si>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</si>
  <si>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</si>
  <si>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</si>
  <si>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</si>
  <si>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</si>
  <si>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</si>
  <si>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</si>
  <si>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</si>
  <si>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</si>
  <si>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</si>
  <si>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</si>
  <si>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</si>
  <si>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</si>
  <si>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</si>
  <si>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</si>
  <si>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</si>
  <si>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</si>
  <si>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</si>
  <si>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</si>
  <si>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</si>
  <si>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</si>
  <si>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</si>
  <si>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</si>
  <si>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</si>
  <si>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</si>
  <si>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</si>
  <si>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</si>
  <si>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</si>
  <si>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</si>
  <si>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</si>
  <si>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</si>
  <si>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</si>
  <si>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</si>
  <si>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</si>
  <si>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</si>
  <si>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</si>
  <si>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</si>
  <si>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</si>
  <si>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</si>
  <si>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</si>
  <si>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</si>
  <si>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</si>
  <si>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</si>
  <si>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</si>
  <si>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</si>
  <si>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</si>
  <si>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</si>
  <si>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</si>
  <si>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</si>
  <si>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</si>
  <si>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</si>
  <si>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</si>
  <si>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</si>
  <si>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</si>
  <si>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</si>
  <si>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</si>
  <si>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</si>
  <si>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</si>
  <si>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</si>
  <si>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</si>
  <si>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</si>
  <si>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</si>
  <si>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</si>
  <si>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</si>
  <si>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</si>
  <si>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</si>
  <si>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</si>
  <si>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</si>
  <si>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</si>
  <si>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</si>
  <si>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</si>
  <si>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</si>
  <si>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</si>
  <si>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</si>
  <si>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</si>
  <si>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</si>
  <si>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</si>
  <si>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</si>
  <si>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</si>
  <si>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</si>
  <si>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</si>
  <si>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</si>
  <si>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</si>
  <si>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</si>
  <si>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</si>
  <si>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</si>
  <si>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</si>
  <si>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</si>
  <si>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</si>
  <si>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</si>
  <si>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</si>
  <si>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</si>
  <si>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</si>
  <si>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</si>
  <si>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</si>
  <si>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</si>
  <si>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</si>
  <si>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</si>
  <si>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</si>
  <si>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</si>
  <si>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</si>
  <si>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</si>
  <si>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</si>
  <si>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</si>
  <si>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</si>
  <si>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</si>
  <si>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</si>
  <si>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</si>
  <si>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</si>
  <si>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</si>
  <si>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</si>
  <si>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</si>
  <si>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</si>
  <si>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</si>
  <si>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</si>
  <si>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</si>
  <si>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</si>
  <si>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</si>
  <si>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</si>
  <si>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</si>
  <si>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</si>
  <si>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</si>
  <si>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</si>
  <si>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</si>
  <si>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</si>
  <si>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</si>
  <si>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</si>
  <si>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</si>
  <si>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</si>
  <si>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</si>
  <si>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</si>
  <si>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</si>
  <si>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</si>
  <si>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</si>
  <si>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</si>
  <si>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</si>
  <si>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</si>
  <si>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</si>
  <si>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</si>
  <si>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</si>
  <si>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</si>
  <si>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</si>
  <si>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</si>
  <si>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</si>
  <si>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</si>
  <si>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</si>
  <si>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</si>
  <si>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</si>
  <si>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</si>
  <si>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</si>
  <si>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</si>
  <si>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</si>
  <si>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</si>
  <si>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</si>
  <si>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</si>
  <si>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</si>
  <si>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</si>
  <si>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</si>
  <si>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</si>
  <si>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</si>
  <si>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</si>
  <si>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</si>
  <si>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</si>
  <si>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</si>
  <si>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</si>
  <si>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</si>
  <si>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</si>
  <si>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</si>
  <si>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</si>
  <si>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</si>
  <si>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</si>
  <si>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</si>
  <si>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</si>
  <si>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</si>
  <si>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</si>
  <si>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</si>
  <si>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</si>
  <si>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</si>
  <si>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</si>
  <si>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</si>
  <si>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</si>
  <si>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</si>
  <si>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</si>
  <si>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</si>
  <si>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</si>
  <si>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</si>
  <si>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</si>
  <si>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</si>
  <si>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</si>
  <si>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</si>
  <si>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</si>
  <si>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</si>
  <si>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</si>
  <si>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</si>
  <si>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</si>
  <si>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</si>
  <si>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</si>
  <si>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</si>
  <si>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</si>
  <si>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</si>
  <si>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</si>
  <si>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</si>
  <si>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</si>
  <si>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</si>
  <si>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</si>
  <si>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</si>
  <si>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</si>
  <si>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</si>
  <si>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</si>
  <si>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</si>
  <si>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</si>
  <si>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</si>
  <si>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</si>
  <si>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</si>
  <si>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</si>
  <si>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</si>
  <si>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</si>
  <si>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</si>
  <si>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</si>
  <si>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</si>
  <si>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</si>
  <si>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</si>
  <si>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</si>
  <si>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</si>
  <si>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</si>
  <si>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</si>
  <si>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</si>
  <si>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</si>
  <si>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</si>
  <si>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</si>
  <si>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</si>
  <si>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</si>
  <si>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</si>
  <si>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</si>
  <si>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</si>
  <si>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</si>
  <si>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</si>
  <si>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</si>
  <si>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</si>
  <si>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</si>
  <si>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</si>
  <si>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</si>
  <si>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</si>
  <si>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</si>
  <si>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</si>
  <si>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</si>
  <si>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</si>
  <si>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</si>
  <si>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</si>
  <si>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</si>
  <si>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</si>
  <si>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</si>
  <si>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</si>
  <si>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</si>
  <si>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</si>
  <si>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</si>
  <si>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</si>
  <si>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</si>
  <si>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</si>
  <si>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</si>
  <si>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</si>
  <si>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</si>
  <si>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</si>
  <si>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</si>
  <si>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</si>
  <si>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</si>
  <si>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</si>
  <si>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</si>
  <si>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</si>
  <si>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</si>
  <si>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</si>
  <si>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</si>
  <si>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</si>
  <si>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</si>
  <si>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</si>
  <si>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</si>
  <si>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</si>
  <si>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</si>
  <si>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</si>
  <si>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</si>
  <si>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</si>
  <si>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</si>
  <si>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</si>
  <si>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</si>
  <si>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</si>
  <si>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</si>
  <si>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</si>
  <si>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</si>
  <si>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</si>
  <si>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</si>
  <si>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</si>
  <si>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</si>
  <si>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</si>
  <si>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</si>
  <si>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</si>
  <si>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</si>
  <si>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</si>
  <si>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</si>
  <si>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</si>
  <si>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</si>
  <si>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</si>
  <si>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</si>
  <si>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</si>
  <si>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</si>
  <si>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</si>
  <si>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</si>
  <si>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</si>
  <si>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</si>
  <si>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</si>
  <si>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</si>
  <si>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</si>
  <si>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</si>
  <si>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</si>
  <si>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</si>
  <si>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</si>
  <si>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</si>
  <si>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</si>
  <si>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</si>
  <si>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</si>
  <si>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</si>
  <si>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</si>
  <si>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</si>
  <si>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</si>
  <si>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</si>
  <si>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</si>
  <si>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</si>
  <si>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</si>
  <si>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</si>
  <si>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</si>
  <si>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</si>
  <si>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</si>
  <si>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</si>
  <si>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</si>
  <si>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</si>
  <si>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</si>
  <si>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</si>
  <si>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</si>
  <si>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</si>
  <si>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</si>
  <si>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</si>
  <si>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</si>
  <si>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</si>
  <si>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</si>
  <si>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</si>
  <si>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</si>
  <si>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</si>
  <si>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</si>
  <si>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</si>
  <si>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</si>
  <si>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</si>
  <si>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</si>
  <si>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</si>
  <si>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</si>
  <si>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</si>
  <si>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</si>
  <si>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</si>
  <si>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</si>
  <si>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</si>
  <si>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</si>
  <si>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</si>
  <si>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</si>
  <si>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</si>
  <si>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</si>
  <si>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</si>
  <si>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</si>
  <si>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</si>
  <si>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</si>
  <si>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</si>
  <si>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</si>
  <si>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</si>
  <si>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</si>
  <si>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</si>
  <si>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</si>
  <si>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</si>
  <si>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</si>
  <si>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</si>
  <si>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</si>
  <si>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</si>
  <si>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</si>
  <si>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</si>
  <si>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</si>
  <si>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</si>
  <si>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</si>
  <si>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</si>
  <si>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</si>
  <si>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</si>
  <si>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</si>
  <si>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</si>
  <si>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</si>
  <si>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</si>
  <si>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</si>
  <si>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</si>
  <si>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</si>
  <si>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</si>
  <si>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</si>
  <si>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</si>
  <si>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</si>
  <si>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</si>
  <si>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</si>
  <si>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</si>
  <si>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</si>
  <si>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</si>
  <si>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</si>
  <si>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</si>
  <si>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</si>
  <si>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</si>
  <si>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</si>
  <si>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</si>
  <si>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</si>
  <si>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</si>
  <si>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</si>
  <si>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</si>
  <si>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</si>
  <si>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</si>
  <si>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</si>
  <si>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</si>
  <si>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</si>
  <si>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</si>
  <si>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</si>
  <si>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</si>
  <si>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</si>
  <si>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</si>
  <si>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</si>
  <si>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</si>
  <si>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</si>
  <si>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</si>
  <si>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</si>
  <si>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</si>
  <si>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</si>
  <si>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</si>
  <si>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</si>
  <si>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</si>
  <si>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</si>
  <si>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</si>
  <si>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</si>
  <si>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</si>
  <si>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</si>
  <si>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</si>
  <si>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</si>
  <si>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</si>
  <si>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</si>
  <si>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</si>
  <si>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</si>
  <si>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</si>
  <si>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</si>
  <si>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</si>
  <si>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</si>
  <si>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</si>
  <si>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</si>
  <si>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</si>
  <si>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</si>
  <si>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</si>
  <si>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</si>
  <si>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</si>
  <si>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</si>
  <si>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</si>
  <si>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</si>
  <si>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</si>
  <si>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</si>
  <si>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</si>
  <si>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</si>
  <si>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</si>
  <si>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</si>
  <si>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</si>
  <si>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</si>
  <si>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</si>
  <si>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</si>
  <si>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</si>
  <si>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</si>
  <si>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</si>
  <si>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</si>
  <si>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</si>
  <si>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</si>
  <si>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</si>
  <si>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</si>
  <si>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</si>
  <si>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</si>
  <si>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</si>
  <si>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</si>
  <si>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</si>
  <si>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</si>
  <si>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</si>
  <si>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</si>
  <si>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</si>
  <si>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</si>
  <si>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</si>
  <si>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</si>
  <si>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</si>
  <si>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</si>
  <si>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</si>
  <si>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</si>
  <si>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</si>
  <si>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</si>
  <si>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</si>
  <si>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</si>
  <si>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</si>
  <si>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</si>
  <si>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</si>
  <si>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</si>
  <si>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</si>
  <si>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</si>
  <si>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</si>
  <si>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</si>
  <si>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</si>
  <si>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</si>
  <si>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</si>
  <si>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</si>
  <si>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</si>
  <si>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</si>
  <si>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</si>
  <si>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</si>
  <si>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</si>
  <si>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</si>
  <si>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</si>
  <si>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</si>
  <si>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</si>
  <si>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</si>
  <si>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</si>
  <si>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</si>
  <si>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</si>
  <si>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</si>
  <si>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</si>
  <si>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</si>
  <si>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</si>
  <si>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</si>
  <si>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</si>
  <si>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</si>
  <si>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</si>
  <si>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</si>
  <si>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</si>
  <si>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</si>
  <si>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</si>
  <si>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</si>
  <si>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</si>
  <si>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</si>
  <si>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</si>
  <si>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</si>
  <si>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</si>
  <si>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</si>
  <si>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</si>
  <si>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</si>
  <si>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</si>
  <si>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</si>
  <si>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</si>
  <si>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</si>
  <si>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</si>
  <si>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</si>
  <si>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</si>
  <si>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</si>
  <si>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</si>
  <si>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</si>
  <si>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</si>
  <si>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</si>
  <si>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</si>
  <si>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</si>
  <si>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</si>
  <si>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</si>
  <si>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</si>
  <si>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</si>
  <si>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</si>
  <si>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</si>
  <si>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</si>
  <si>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</si>
  <si>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</si>
  <si>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</si>
  <si>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</si>
  <si>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</si>
  <si>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</si>
  <si>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</si>
  <si>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</si>
  <si>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</si>
  <si>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</si>
  <si>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</si>
  <si>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</si>
  <si>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</si>
  <si>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</si>
  <si>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</si>
  <si>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</si>
  <si>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</si>
  <si>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</si>
  <si>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</si>
  <si>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</si>
  <si>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</si>
  <si>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</si>
  <si>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</si>
  <si>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</si>
  <si>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</si>
  <si>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</si>
  <si>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</si>
  <si>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</si>
  <si>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</si>
  <si>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</si>
  <si>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</si>
  <si>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</si>
  <si>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</si>
  <si>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</si>
  <si>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</si>
  <si>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</si>
  <si>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</si>
  <si>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</si>
  <si>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</si>
  <si>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</si>
  <si>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</si>
  <si>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</si>
  <si>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</si>
  <si>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</si>
  <si>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</si>
  <si>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</si>
  <si>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</si>
  <si>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</si>
  <si>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</si>
  <si>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</si>
  <si>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</si>
  <si>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</si>
  <si>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</si>
  <si>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</si>
  <si>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</si>
  <si>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</si>
  <si>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</si>
  <si>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</si>
  <si>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</si>
  <si>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</si>
  <si>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</si>
  <si>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</si>
  <si>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</si>
  <si>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</si>
  <si>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</si>
  <si>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</si>
  <si>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</si>
  <si>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</si>
  <si>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</si>
  <si>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</si>
  <si>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</si>
  <si>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</si>
  <si>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</si>
  <si>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</si>
  <si>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</si>
  <si>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</si>
  <si>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</si>
  <si>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</si>
  <si>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</si>
  <si>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</si>
  <si>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</si>
  <si>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</si>
  <si>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</si>
  <si>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</si>
  <si>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</si>
  <si>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</si>
  <si>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</si>
  <si>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</si>
  <si>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</si>
  <si>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</si>
  <si>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</si>
  <si>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</si>
  <si>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</si>
  <si>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</si>
  <si>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</si>
  <si>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</si>
  <si>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</si>
  <si>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</si>
  <si>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</si>
  <si>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</si>
  <si>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</si>
  <si>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</si>
  <si>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</si>
  <si>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</si>
  <si>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</si>
  <si>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</si>
  <si>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</si>
  <si>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</si>
  <si>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</si>
  <si>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</si>
  <si>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</si>
  <si>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</si>
  <si>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</si>
  <si>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</si>
  <si>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</si>
  <si>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</si>
  <si>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</si>
  <si>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</si>
  <si>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</si>
  <si>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</si>
  <si>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</si>
  <si>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</si>
  <si>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</si>
  <si>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</si>
  <si>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</si>
  <si>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</si>
  <si>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</si>
  <si>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</si>
  <si>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</si>
  <si>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</si>
  <si>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</si>
  <si>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</si>
  <si>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</si>
  <si>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</si>
  <si>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</si>
  <si>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</si>
  <si>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</si>
  <si>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</si>
  <si>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</si>
  <si>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</si>
  <si>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</si>
  <si>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</si>
  <si>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</si>
  <si>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</si>
  <si>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</si>
  <si>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</si>
  <si>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</si>
  <si>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</si>
  <si>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</si>
  <si>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</si>
  <si>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</si>
  <si>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</si>
  <si>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</si>
  <si>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</si>
  <si>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</si>
  <si>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</si>
  <si>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</si>
  <si>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</si>
  <si>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</si>
  <si>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</si>
  <si>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</si>
  <si>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</si>
  <si>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</si>
  <si>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</si>
  <si>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</si>
  <si>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</si>
  <si>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</si>
  <si>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</si>
  <si>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</si>
  <si>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</si>
  <si>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</si>
  <si>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</si>
  <si>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</si>
  <si>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</si>
  <si>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</si>
  <si>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</si>
  <si>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</si>
  <si>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</si>
  <si>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</si>
  <si>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</si>
  <si>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</si>
  <si>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</si>
  <si>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</si>
  <si>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</si>
  <si>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</si>
  <si>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</si>
  <si>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</si>
  <si>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</si>
  <si>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</si>
  <si>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</si>
  <si>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</si>
  <si>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</si>
  <si>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</si>
  <si>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</si>
  <si>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</si>
  <si>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</si>
  <si>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</si>
  <si>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</si>
  <si>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</si>
  <si>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</si>
  <si>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</si>
  <si>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</si>
  <si>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</si>
  <si>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</si>
  <si>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</si>
  <si>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</si>
  <si>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</si>
  <si>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</si>
  <si>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</si>
  <si>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</si>
  <si>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</si>
  <si>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</si>
  <si>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</si>
  <si>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</si>
  <si>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</si>
  <si>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</si>
  <si>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</si>
  <si>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</si>
  <si>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</si>
  <si>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</si>
  <si>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</si>
  <si>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</si>
  <si>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</si>
  <si>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</si>
  <si>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</si>
  <si>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</si>
  <si>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</si>
  <si>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</si>
  <si>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</si>
  <si>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</si>
  <si>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</si>
  <si>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</si>
  <si>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</si>
  <si>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</si>
  <si>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</si>
  <si>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</si>
  <si>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</si>
  <si>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</si>
  <si>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</si>
  <si>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</si>
  <si>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</si>
  <si>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</si>
  <si>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</si>
  <si>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</si>
  <si>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</si>
  <si>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</si>
  <si>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</si>
  <si>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</si>
  <si>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</si>
  <si>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</si>
  <si>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</si>
  <si>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</si>
  <si>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</si>
  <si>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</si>
  <si>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</si>
  <si>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</si>
  <si>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</si>
  <si>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</si>
  <si>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</si>
  <si>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</si>
  <si>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</si>
  <si>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</si>
  <si>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</si>
  <si>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</si>
  <si>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</si>
  <si>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</si>
  <si>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</si>
  <si>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</si>
  <si>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</si>
  <si>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</si>
  <si>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</si>
  <si>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</si>
  <si>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</si>
  <si>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</si>
  <si>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</si>
  <si>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</si>
  <si>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</si>
  <si>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</si>
  <si>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</si>
  <si>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</si>
  <si>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</si>
  <si>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</si>
  <si>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</si>
  <si>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</si>
  <si>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</si>
  <si>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</si>
  <si>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</si>
  <si>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</si>
  <si>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</si>
  <si>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</si>
  <si>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</si>
  <si>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</si>
  <si>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</si>
  <si>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</si>
  <si>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</si>
  <si>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</si>
  <si>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</si>
  <si>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</si>
  <si>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</si>
  <si>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</si>
  <si>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</si>
  <si>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</si>
  <si>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</si>
  <si>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</si>
  <si>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</si>
  <si>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</si>
  <si>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</si>
  <si>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</si>
  <si>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</si>
  <si>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</si>
  <si>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</si>
  <si>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</si>
  <si>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</si>
  <si>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</si>
  <si>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</si>
  <si>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</si>
  <si>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</si>
  <si>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</si>
  <si>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</si>
  <si>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</si>
  <si>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</si>
  <si>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</si>
  <si>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</si>
  <si>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</si>
  <si>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</si>
  <si>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</si>
  <si>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</si>
  <si>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</si>
  <si>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</si>
  <si>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</si>
  <si>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</si>
  <si>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</si>
  <si>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</si>
  <si>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</si>
  <si>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</si>
  <si>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</si>
  <si>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</si>
  <si>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</si>
  <si>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</si>
  <si>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</si>
  <si>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</si>
  <si>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</si>
  <si>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</si>
  <si>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</si>
  <si>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</si>
  <si>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</si>
  <si>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</si>
  <si>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</si>
  <si>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</si>
  <si>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</si>
  <si>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</si>
  <si>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</si>
  <si>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</si>
  <si>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</si>
  <si>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</si>
  <si>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</si>
  <si>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</si>
  <si>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</si>
  <si>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</si>
  <si>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</si>
  <si>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</si>
  <si>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</si>
  <si>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</si>
  <si>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</si>
  <si>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</si>
  <si>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</si>
  <si>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</si>
  <si>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</si>
  <si>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</si>
  <si>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</si>
  <si>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</si>
  <si>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</si>
  <si>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</si>
  <si>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</si>
  <si>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</si>
  <si>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</si>
  <si>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</si>
  <si>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</si>
  <si>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</si>
  <si>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</si>
  <si>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</si>
  <si>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</si>
  <si>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</si>
  <si>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</si>
  <si>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</si>
  <si>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</si>
  <si>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</si>
  <si>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</si>
  <si>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</si>
  <si>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</si>
  <si>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</si>
  <si>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</si>
  <si>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</si>
  <si>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</si>
  <si>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</si>
  <si>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</si>
  <si>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</si>
  <si>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</si>
  <si>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</si>
  <si>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</si>
  <si>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</si>
  <si>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</si>
  <si>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</si>
  <si>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</si>
  <si>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</si>
  <si>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</si>
  <si>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</si>
  <si>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</si>
  <si>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</si>
  <si>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</si>
  <si>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</si>
  <si>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</si>
  <si>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</si>
  <si>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</si>
  <si>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</si>
  <si>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</si>
  <si>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</si>
  <si>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</si>
  <si>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</si>
  <si>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</si>
  <si>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</si>
  <si>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</si>
  <si>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</si>
  <si>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</si>
  <si>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</si>
  <si>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</si>
  <si>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</si>
  <si>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</si>
  <si>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</si>
  <si>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</si>
  <si>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</si>
  <si>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</si>
  <si>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</si>
  <si>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</si>
  <si>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</si>
  <si>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</si>
  <si>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</si>
  <si>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</si>
  <si>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</si>
  <si>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</si>
  <si>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</si>
  <si>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</si>
  <si>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</si>
  <si>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</si>
  <si>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</si>
  <si>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</si>
  <si>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</si>
  <si>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</si>
  <si>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</si>
  <si>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</si>
  <si>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</si>
  <si>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</si>
  <si>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</si>
  <si>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</si>
  <si>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</si>
  <si>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</si>
  <si>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</si>
  <si>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</si>
  <si>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</si>
  <si>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</si>
  <si>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</si>
  <si>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</si>
  <si>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</si>
  <si>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</si>
  <si>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</si>
  <si>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</si>
  <si>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</si>
  <si>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</si>
  <si>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</si>
  <si>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</si>
  <si>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</si>
  <si>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</si>
  <si>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</si>
  <si>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</si>
  <si>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</si>
  <si>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</si>
  <si>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</si>
  <si>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</si>
  <si>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</si>
  <si>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</si>
  <si>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</si>
  <si>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</si>
  <si>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</si>
  <si>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</si>
  <si>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</si>
  <si>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</si>
  <si>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</si>
  <si>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</si>
  <si>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</si>
  <si>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</si>
  <si>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</si>
  <si>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</si>
  <si>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</si>
  <si>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</si>
  <si>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</si>
  <si>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</si>
  <si>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</si>
  <si>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</si>
  <si>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</si>
  <si>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</si>
  <si>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</si>
  <si>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</si>
  <si>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</si>
  <si>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</si>
  <si>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</si>
  <si>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</si>
  <si>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</si>
  <si>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</si>
  <si>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</si>
  <si>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</si>
  <si>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</si>
  <si>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</si>
  <si>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</si>
  <si>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</si>
  <si>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</si>
  <si>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</si>
  <si>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</si>
  <si>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</si>
  <si>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</si>
  <si>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</si>
  <si>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</si>
  <si>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</si>
  <si>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</si>
  <si>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</si>
  <si>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</si>
  <si>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</si>
  <si>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</si>
  <si>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</si>
  <si>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</si>
  <si>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</si>
  <si>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</si>
  <si>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</si>
  <si>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</si>
  <si>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</si>
  <si>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</si>
  <si>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</si>
  <si>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</si>
  <si>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</si>
  <si>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</si>
  <si>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</si>
  <si>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</si>
  <si>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</si>
  <si>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</si>
  <si>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</si>
  <si>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</si>
  <si>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</si>
  <si>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</si>
  <si>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</si>
  <si>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</si>
  <si>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</si>
  <si>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</si>
  <si>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</si>
  <si>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</si>
  <si>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</si>
  <si>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</si>
  <si>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</si>
  <si>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</si>
  <si>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</si>
  <si>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</si>
  <si>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</si>
  <si>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</si>
  <si>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</si>
  <si>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</si>
  <si>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</si>
  <si>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</si>
  <si>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</si>
  <si>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</si>
  <si>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</si>
  <si>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</si>
  <si>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</si>
  <si>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</si>
  <si>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</si>
  <si>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</si>
  <si>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</si>
  <si>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</si>
  <si>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</si>
  <si>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</si>
  <si>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</si>
  <si>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</si>
  <si>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</si>
  <si>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</si>
  <si>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</si>
  <si>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</si>
  <si>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</si>
  <si>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</si>
  <si>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</si>
  <si>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</si>
  <si>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</si>
  <si>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</si>
  <si>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</si>
  <si>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</si>
  <si>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</si>
  <si>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</si>
  <si>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</si>
  <si>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</si>
  <si>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</si>
  <si>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</si>
  <si>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</si>
  <si>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</si>
  <si>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</si>
  <si>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</si>
  <si>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</si>
  <si>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</si>
  <si>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</si>
  <si>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</si>
  <si>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</si>
  <si>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</si>
  <si>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</si>
  <si>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</si>
  <si>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</si>
  <si>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</si>
  <si>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</si>
  <si>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</si>
  <si>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</si>
  <si>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</si>
  <si>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</si>
  <si>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</si>
  <si>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</si>
  <si>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</si>
  <si>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</si>
  <si>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</si>
  <si>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</si>
  <si>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</si>
  <si>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</si>
  <si>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</si>
  <si>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</si>
  <si>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</si>
  <si>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</si>
  <si>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</si>
  <si>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</si>
  <si>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</si>
  <si>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</si>
  <si>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</si>
  <si>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</si>
  <si>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</si>
  <si>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</si>
  <si>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</si>
  <si>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</si>
  <si>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</si>
  <si>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</si>
  <si>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</si>
  <si>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</si>
  <si>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</si>
  <si>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</si>
  <si>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</si>
  <si>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</si>
  <si>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</si>
  <si>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</si>
  <si>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</si>
  <si>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</si>
  <si>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</si>
  <si>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</si>
  <si>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</si>
  <si>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</si>
  <si>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</si>
  <si>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</si>
  <si>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</si>
  <si>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</si>
  <si>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</si>
  <si>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</si>
  <si>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</si>
  <si>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</si>
  <si>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</si>
  <si>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</si>
  <si>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</si>
  <si>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</si>
  <si>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</si>
  <si>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</si>
  <si>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</si>
  <si>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</si>
  <si>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</si>
  <si>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</si>
  <si>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</si>
  <si>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</si>
  <si>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</si>
  <si>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</si>
  <si>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</si>
  <si>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</si>
  <si>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</si>
  <si>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</si>
  <si>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</si>
  <si>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</si>
  <si>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</si>
  <si>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</si>
  <si>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</si>
  <si>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</si>
  <si>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</si>
  <si>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</si>
  <si>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</si>
  <si>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</si>
  <si>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</si>
  <si>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</si>
  <si>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</si>
  <si>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</si>
  <si>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</si>
  <si>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</si>
  <si>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</si>
  <si>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</si>
  <si>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</si>
  <si>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</si>
  <si>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</si>
  <si>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</si>
  <si>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</si>
  <si>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</si>
  <si>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</si>
  <si>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</si>
  <si>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</si>
  <si>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</si>
  <si>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</si>
  <si>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</si>
  <si>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</si>
  <si>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</si>
  <si>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</si>
  <si>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</si>
  <si>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</si>
  <si>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</si>
  <si>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</si>
  <si>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</si>
  <si>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</si>
  <si>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</si>
  <si>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</si>
  <si>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</si>
  <si>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</si>
  <si>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</si>
  <si>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</si>
  <si>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</si>
  <si>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</si>
  <si>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</si>
  <si>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</si>
  <si>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</si>
  <si>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</si>
  <si>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</si>
  <si>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</si>
  <si>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</si>
  <si>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</si>
  <si>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</si>
  <si>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</si>
  <si>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</si>
  <si>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</si>
  <si>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</si>
  <si>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</si>
  <si>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</si>
  <si>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</si>
  <si>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</si>
  <si>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</si>
  <si>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</si>
  <si>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</si>
  <si>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</si>
  <si>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</si>
  <si>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</si>
  <si>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</si>
  <si>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</si>
  <si>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</si>
  <si>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</si>
  <si>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</si>
  <si>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</si>
  <si>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</si>
  <si>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</si>
  <si>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</si>
  <si>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</si>
  <si>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</si>
  <si>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</si>
  <si>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</si>
  <si>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</si>
  <si>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</si>
  <si>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</si>
  <si>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</si>
  <si>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</si>
  <si>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</si>
  <si>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</si>
  <si>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</si>
  <si>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</si>
  <si>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</si>
  <si>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</si>
  <si>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</si>
  <si>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</si>
  <si>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</si>
  <si>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</si>
  <si>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</si>
  <si>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</si>
  <si>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</si>
  <si>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</si>
  <si>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</si>
  <si>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</si>
  <si>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</si>
  <si>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</si>
  <si>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</si>
  <si>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</si>
  <si>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</si>
  <si>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</si>
  <si>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</si>
  <si>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</si>
  <si>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</si>
  <si>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</si>
  <si>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</si>
  <si>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</si>
  <si>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</si>
  <si>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</si>
  <si>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</si>
  <si>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</si>
  <si>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</si>
  <si>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</si>
  <si>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</si>
  <si>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</si>
  <si>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</si>
  <si>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</si>
  <si>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</si>
  <si>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</si>
  <si>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</si>
  <si>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</si>
  <si>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</si>
  <si>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</si>
  <si>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</si>
  <si>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</si>
  <si>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</si>
  <si>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</si>
  <si>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</si>
  <si>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</si>
  <si>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</si>
  <si>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</si>
  <si>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</si>
  <si>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</si>
  <si>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</si>
  <si>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</si>
  <si>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</si>
  <si>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</si>
  <si>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</si>
  <si>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</si>
  <si>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</si>
  <si>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</si>
  <si>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</si>
  <si>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</si>
  <si>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</si>
  <si>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</si>
  <si>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</si>
  <si>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</si>
  <si>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</si>
  <si>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</si>
  <si>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</si>
  <si>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</si>
  <si>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</si>
  <si>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</si>
  <si>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</si>
  <si>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</si>
  <si>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</si>
  <si>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</si>
  <si>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</si>
  <si>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</si>
  <si>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</si>
  <si>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</si>
  <si>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</si>
  <si>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</si>
  <si>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</si>
  <si>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</si>
  <si>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</si>
  <si>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</si>
  <si>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</si>
  <si>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</si>
  <si>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</si>
  <si>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</si>
  <si>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</si>
  <si>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</si>
  <si>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</si>
  <si>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</si>
  <si>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</si>
  <si>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</si>
  <si>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</si>
  <si>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</si>
  <si>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</si>
  <si>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</si>
  <si>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</si>
  <si>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</si>
  <si>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</si>
  <si>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</si>
  <si>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</si>
  <si>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</si>
  <si>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</si>
  <si>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</si>
  <si>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</si>
  <si>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</si>
  <si>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</si>
  <si>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</si>
  <si>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</si>
  <si>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</si>
  <si>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</si>
  <si>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</si>
  <si>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</si>
  <si>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</si>
  <si>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</si>
  <si>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</si>
  <si>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</si>
  <si>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</si>
  <si>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</si>
  <si>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</si>
  <si>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</si>
  <si>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</si>
  <si>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</si>
  <si>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</si>
  <si>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</si>
  <si>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</si>
  <si>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</si>
  <si>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</si>
  <si>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</si>
  <si>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</si>
  <si>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</si>
  <si>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</si>
  <si>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</si>
  <si>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</si>
  <si>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</si>
  <si>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</si>
  <si>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</si>
  <si>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</si>
  <si>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</si>
  <si>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</si>
  <si>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</si>
  <si>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</si>
  <si>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</si>
  <si>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</si>
  <si>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</si>
  <si>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</si>
  <si>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</si>
  <si>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</si>
  <si>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</si>
  <si>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</si>
  <si>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</si>
  <si>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</si>
  <si>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</si>
  <si>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</si>
  <si>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</si>
  <si>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</si>
  <si>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</si>
  <si>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</si>
  <si>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</si>
  <si>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</si>
  <si>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</si>
  <si>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</si>
  <si>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</si>
  <si>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</si>
  <si>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</si>
  <si>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</si>
  <si>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</si>
  <si>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</si>
  <si>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</si>
  <si>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</si>
  <si>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</si>
  <si>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</si>
  <si>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</si>
  <si>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</si>
  <si>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</si>
  <si>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</si>
  <si>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</si>
  <si>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</si>
  <si>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</si>
  <si>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</si>
  <si>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</si>
  <si>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</si>
  <si>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</si>
  <si>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</si>
  <si>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</si>
  <si>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</si>
  <si>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</si>
  <si>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</si>
  <si>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</si>
  <si>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</si>
  <si>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</si>
  <si>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</si>
  <si>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</si>
  <si>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</si>
  <si>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</si>
  <si>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</si>
  <si>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</si>
  <si>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</si>
  <si>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</si>
  <si>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</si>
  <si>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</si>
  <si>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</si>
  <si>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</si>
  <si>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</si>
  <si>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</si>
  <si>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</si>
  <si>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</si>
  <si>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</si>
  <si>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</si>
  <si>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</si>
  <si>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</si>
  <si>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</si>
  <si>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</si>
  <si>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</si>
  <si>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</si>
  <si>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</si>
  <si>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</si>
  <si>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</si>
  <si>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</si>
  <si>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</si>
  <si>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</si>
  <si>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</si>
  <si>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</si>
  <si>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</si>
  <si>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</si>
  <si>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</si>
  <si>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</si>
  <si>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</si>
  <si>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</si>
  <si>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</si>
  <si>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</si>
  <si>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</si>
  <si>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</si>
  <si>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</si>
  <si>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</si>
  <si>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</si>
  <si>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</si>
  <si>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</si>
  <si>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</si>
  <si>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</si>
  <si>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</si>
  <si>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</si>
  <si>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</si>
  <si>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</si>
  <si>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</si>
  <si>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</si>
  <si>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</si>
  <si>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</si>
  <si>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</si>
  <si>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</si>
  <si>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</si>
  <si>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</si>
  <si>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</si>
  <si>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</si>
  <si>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</si>
  <si>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</si>
  <si>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</si>
  <si>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</si>
  <si>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</si>
  <si>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</si>
  <si>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</si>
  <si>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</si>
  <si>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</si>
  <si>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</si>
  <si>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</si>
  <si>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</si>
  <si>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</si>
  <si>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</si>
  <si>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</si>
  <si>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</si>
  <si>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</si>
  <si>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</si>
  <si>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</si>
  <si>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</si>
  <si>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</si>
  <si>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</si>
  <si>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</si>
  <si>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</si>
  <si>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</si>
  <si>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</si>
  <si>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</si>
  <si>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</si>
  <si>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</si>
  <si>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</si>
  <si>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</si>
  <si>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</si>
  <si>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</si>
  <si>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</si>
  <si>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</si>
  <si>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</si>
  <si>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</si>
  <si>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</si>
  <si>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</si>
  <si>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</si>
  <si>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</si>
  <si>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</si>
  <si>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</si>
  <si>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</si>
  <si>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</si>
  <si>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</si>
  <si>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</si>
  <si>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</si>
  <si>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</si>
  <si>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</si>
  <si>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</si>
  <si>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</si>
  <si>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</si>
  <si>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</si>
  <si>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</si>
  <si>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</si>
  <si>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</si>
  <si>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</si>
  <si>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</si>
  <si>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</si>
  <si>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</si>
  <si>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</si>
  <si>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</si>
  <si>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</si>
  <si>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</si>
  <si>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</si>
  <si>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</si>
  <si>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</si>
  <si>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</si>
  <si>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</si>
  <si>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</si>
  <si>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</si>
  <si>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</si>
  <si>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</si>
  <si>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</si>
  <si>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</si>
  <si>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</si>
  <si>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</si>
  <si>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</si>
  <si>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</si>
  <si>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</si>
  <si>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</si>
  <si>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</si>
  <si>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</si>
  <si>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</si>
  <si>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</si>
  <si>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</si>
  <si>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</si>
  <si>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</si>
  <si>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</si>
  <si>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</si>
  <si>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</si>
  <si>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</si>
  <si>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</si>
  <si>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</si>
  <si>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</si>
  <si>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</si>
  <si>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</si>
  <si>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</si>
  <si>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</si>
  <si>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</si>
  <si>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</si>
  <si>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</si>
  <si>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</si>
  <si>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</si>
  <si>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</si>
  <si>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</si>
  <si>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</si>
  <si>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</si>
  <si>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</si>
  <si>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</si>
  <si>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</si>
  <si>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</si>
  <si>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</si>
  <si>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</si>
  <si>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</si>
  <si>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</si>
  <si>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</si>
  <si>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</si>
  <si>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</si>
  <si>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</si>
  <si>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</si>
  <si>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</si>
  <si>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</si>
  <si>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</si>
  <si>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</si>
  <si>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</si>
  <si>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</si>
  <si>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</si>
  <si>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</si>
  <si>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</si>
  <si>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</si>
  <si>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</si>
  <si>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</si>
  <si>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</si>
  <si>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</si>
  <si>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</si>
  <si>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</si>
  <si>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</si>
  <si>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</si>
  <si>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</si>
  <si>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</si>
  <si>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</si>
  <si>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</si>
  <si>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</si>
  <si>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</si>
  <si>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</si>
  <si>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</si>
  <si>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</si>
  <si>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</si>
  <si>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</si>
  <si>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</si>
  <si>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</si>
  <si>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</si>
  <si>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</si>
  <si>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</si>
  <si>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</si>
  <si>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</si>
  <si>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</si>
  <si>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</si>
  <si>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</si>
  <si>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</si>
  <si>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</si>
  <si>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</si>
  <si>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</si>
  <si>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</si>
  <si>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</si>
  <si>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</si>
  <si>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</si>
  <si>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</si>
  <si>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</si>
  <si>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</si>
  <si>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</si>
  <si>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</si>
  <si>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</si>
  <si>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</si>
  <si>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</si>
  <si>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</si>
  <si>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</si>
  <si>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</si>
  <si>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</si>
  <si>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</si>
  <si>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</si>
  <si>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</si>
  <si>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</si>
  <si>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</si>
  <si>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</si>
  <si>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</si>
  <si>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</si>
  <si>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</si>
  <si>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</si>
  <si>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</si>
  <si>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</si>
  <si>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</si>
  <si>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</si>
  <si>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</si>
  <si>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</si>
  <si>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</si>
  <si>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</si>
  <si>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</si>
  <si>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</si>
  <si>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</si>
  <si>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</si>
  <si>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</si>
  <si>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</si>
  <si>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</si>
  <si>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</si>
  <si>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</si>
  <si>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</si>
  <si>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</si>
  <si>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</si>
  <si>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</si>
  <si>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</si>
  <si>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</si>
  <si>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</si>
  <si>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</si>
  <si>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</si>
  <si>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</si>
  <si>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</si>
  <si>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</si>
  <si>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</si>
  <si>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</si>
  <si>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</si>
  <si>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</si>
  <si>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</si>
  <si>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</si>
  <si>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</si>
  <si>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</si>
  <si>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</si>
  <si>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</si>
  <si>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</si>
  <si>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</si>
  <si>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</si>
  <si>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</si>
  <si>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</si>
  <si>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</si>
  <si>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</si>
  <si>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</si>
  <si>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</si>
  <si>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</si>
  <si>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</si>
  <si>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</si>
  <si>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</si>
  <si>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</si>
  <si>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</si>
  <si>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</si>
  <si>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</si>
  <si>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</si>
  <si>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</si>
  <si>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</si>
  <si>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</si>
  <si>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</si>
  <si>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</si>
  <si>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</si>
  <si>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</si>
  <si>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</si>
  <si>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</si>
  <si>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</si>
  <si>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</si>
  <si>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</si>
  <si>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</si>
  <si>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</si>
  <si>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</si>
  <si>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</si>
  <si>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</si>
  <si>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</si>
  <si>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</si>
  <si>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</si>
  <si>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</si>
  <si>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</si>
  <si>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</si>
  <si>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</si>
  <si>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</si>
  <si>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</si>
  <si>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</si>
  <si>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</si>
  <si>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</si>
  <si>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</si>
  <si>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</si>
  <si>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</si>
  <si>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</si>
  <si>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</si>
  <si>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</si>
  <si>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</si>
  <si>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</si>
  <si>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</si>
  <si>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</si>
  <si>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</si>
  <si>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</si>
  <si>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</si>
  <si>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</si>
  <si>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</si>
  <si>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</si>
  <si>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</si>
  <si>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</si>
  <si>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</si>
  <si>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</si>
  <si>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</si>
  <si>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</si>
  <si>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</si>
  <si>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</si>
  <si>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</si>
  <si>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</si>
  <si>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</si>
  <si>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</si>
  <si>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</si>
  <si>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</si>
  <si>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</si>
  <si>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</si>
  <si>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</si>
  <si>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</si>
  <si>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</si>
  <si>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</si>
  <si>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</si>
  <si>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</si>
  <si>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</si>
  <si>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</si>
  <si>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</si>
  <si>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</si>
  <si>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</si>
  <si>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</si>
  <si>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</si>
  <si>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</si>
  <si>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</si>
  <si>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</si>
  <si>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</si>
  <si>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</si>
  <si>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</si>
  <si>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</si>
  <si>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</si>
  <si>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</si>
  <si>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</si>
  <si>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</si>
  <si>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</si>
  <si>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</si>
  <si>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</si>
  <si>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</si>
  <si>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</si>
  <si>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</si>
  <si>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</si>
  <si>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</si>
  <si>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</si>
  <si>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</si>
  <si>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</si>
  <si>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</si>
  <si>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</si>
  <si>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</si>
  <si>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</si>
  <si>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</si>
  <si>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</si>
  <si>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</si>
  <si>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</si>
  <si>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</si>
  <si>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</si>
  <si>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</si>
  <si>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</si>
  <si>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</si>
  <si>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</si>
  <si>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</si>
  <si>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</si>
  <si>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</si>
  <si>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</si>
  <si>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</si>
  <si>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</si>
  <si>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</si>
  <si>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</si>
  <si>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</si>
  <si>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</si>
  <si>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</si>
  <si>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</si>
  <si>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</si>
  <si>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</si>
  <si>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</si>
  <si>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</si>
  <si>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</si>
  <si>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</si>
  <si>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</si>
  <si>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</si>
  <si>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</si>
  <si>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</si>
  <si>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</si>
  <si>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</si>
  <si>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</si>
  <si>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</si>
  <si>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</si>
  <si>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</si>
  <si>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</si>
  <si>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</si>
  <si>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</si>
  <si>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</si>
  <si>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</si>
  <si>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</si>
  <si>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</si>
  <si>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</si>
  <si>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</si>
  <si>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</si>
  <si>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</si>
  <si>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</si>
  <si>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</si>
  <si>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</si>
  <si>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</si>
  <si>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</si>
  <si>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</si>
  <si>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</si>
  <si>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</si>
  <si>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</si>
  <si>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</si>
  <si>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</si>
  <si>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</si>
  <si>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</si>
  <si>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</si>
  <si>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</si>
  <si>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</si>
  <si>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</si>
  <si>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</si>
  <si>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</si>
  <si>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</si>
  <si>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</si>
  <si>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</si>
  <si>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</si>
  <si>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</si>
  <si>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</si>
  <si>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</si>
  <si>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</si>
  <si>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</si>
  <si>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</si>
  <si>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</si>
  <si>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</si>
  <si>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</si>
  <si>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</si>
  <si>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</si>
  <si>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</si>
  <si>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</si>
  <si>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</si>
  <si>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</si>
  <si>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</si>
  <si>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</si>
  <si>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</si>
  <si>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</si>
  <si>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</si>
  <si>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</si>
  <si>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</si>
  <si>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</si>
  <si>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</si>
  <si>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</si>
  <si>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</si>
  <si>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</si>
  <si>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</si>
  <si>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</si>
  <si>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</si>
  <si>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</si>
  <si>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</si>
  <si>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</si>
  <si>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</si>
  <si>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</si>
  <si>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</si>
  <si>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</si>
  <si>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</si>
  <si>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</si>
  <si>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</si>
  <si>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</si>
  <si>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</si>
  <si>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</si>
  <si>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</si>
  <si>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</si>
  <si>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</si>
  <si>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</si>
  <si>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</si>
  <si>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</si>
  <si>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</si>
  <si>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</si>
  <si>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</si>
  <si>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</si>
  <si>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</si>
  <si>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</si>
  <si>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</si>
  <si>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</si>
  <si>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</si>
  <si>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</si>
  <si>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</si>
  <si>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</si>
  <si>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</si>
  <si>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</si>
  <si>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</si>
  <si>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</si>
  <si>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</si>
  <si>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</si>
  <si>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</si>
  <si>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</si>
  <si>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</si>
  <si>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</si>
  <si>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</si>
  <si>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</si>
  <si>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</si>
  <si>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</si>
  <si>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</si>
  <si>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</si>
  <si>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</si>
  <si>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</si>
  <si>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</si>
  <si>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</si>
  <si>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</si>
  <si>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</si>
  <si>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</si>
  <si>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</si>
  <si>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</si>
  <si>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</si>
  <si>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</si>
  <si>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</si>
  <si>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</si>
  <si>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</si>
  <si>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</si>
  <si>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</si>
  <si>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</si>
  <si>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</si>
  <si>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</si>
  <si>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</si>
  <si>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</si>
  <si>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</si>
  <si>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</si>
  <si>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</si>
  <si>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</si>
  <si>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</si>
  <si>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</si>
  <si>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</si>
  <si>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</si>
  <si>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</si>
  <si>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</si>
  <si>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</si>
  <si>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</si>
  <si>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</si>
  <si>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</si>
  <si>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</si>
  <si>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</si>
  <si>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</si>
  <si>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</si>
  <si>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</si>
  <si>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</si>
  <si>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</si>
  <si>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</si>
  <si>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</si>
  <si>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</si>
  <si>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</si>
  <si>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</si>
  <si>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</si>
  <si>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</si>
  <si>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</si>
  <si>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</si>
  <si>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</si>
  <si>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</si>
  <si>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</si>
  <si>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</si>
  <si>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</si>
  <si>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</si>
  <si>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</si>
  <si>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</si>
  <si>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</si>
  <si>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</si>
  <si>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</si>
  <si>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</si>
  <si>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</si>
  <si>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</si>
  <si>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</si>
  <si>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</si>
  <si>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</si>
  <si>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</si>
  <si>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</si>
  <si>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</si>
  <si>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</si>
  <si>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</si>
  <si>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</si>
  <si>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</si>
  <si>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</si>
  <si>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</si>
  <si>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</si>
  <si>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</si>
  <si>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</si>
  <si>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</si>
  <si>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</si>
  <si>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</si>
  <si>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</si>
  <si>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</si>
  <si>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</si>
  <si>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</si>
  <si>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</si>
  <si>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</si>
  <si>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</si>
  <si>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</si>
  <si>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</si>
  <si>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</si>
  <si>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</si>
  <si>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</si>
  <si>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</si>
  <si>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</si>
  <si>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</si>
  <si>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</si>
  <si>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</si>
  <si>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</si>
  <si>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</si>
  <si>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</si>
  <si>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</si>
  <si>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</si>
  <si>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</si>
  <si>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</si>
  <si>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</si>
  <si>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</si>
  <si>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</si>
  <si>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</si>
  <si>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</si>
  <si>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</si>
  <si>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</si>
  <si>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</si>
  <si>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</si>
  <si>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</si>
  <si>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</si>
  <si>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</si>
  <si>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</si>
  <si>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</si>
  <si>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</si>
  <si>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</si>
  <si>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</si>
  <si>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</si>
  <si>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</si>
  <si>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</si>
  <si>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</si>
  <si>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</si>
  <si>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</si>
  <si>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</si>
  <si>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</si>
  <si>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</si>
  <si>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</si>
  <si>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</si>
  <si>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</si>
  <si>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</si>
  <si>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</si>
  <si>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</si>
  <si>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</si>
  <si>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</si>
  <si>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</si>
  <si>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</si>
  <si>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</si>
  <si>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</si>
  <si>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</si>
  <si>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</si>
  <si>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</si>
  <si>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</si>
  <si>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</si>
  <si>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</si>
  <si>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</si>
  <si>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</si>
  <si>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</si>
  <si>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</si>
  <si>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</si>
  <si>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</si>
  <si>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</si>
  <si>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</si>
  <si>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</si>
  <si>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</si>
  <si>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</si>
  <si>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</si>
  <si>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</si>
  <si>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</si>
  <si>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</si>
  <si>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</si>
  <si>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</si>
  <si>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</si>
  <si>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</si>
  <si>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</si>
  <si>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</si>
  <si>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</si>
  <si>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</si>
  <si>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</si>
  <si>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</si>
  <si>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</si>
  <si>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</si>
  <si>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</si>
  <si>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</si>
  <si>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</si>
  <si>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</si>
  <si>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</si>
  <si>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</si>
  <si>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</si>
  <si>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</si>
  <si>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</si>
  <si>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</si>
  <si>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</si>
  <si>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</si>
  <si>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</si>
  <si>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</si>
  <si>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</si>
  <si>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</si>
  <si>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</si>
  <si>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</si>
  <si>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</si>
  <si>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</si>
  <si>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</si>
  <si>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</si>
  <si>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</si>
  <si>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</si>
  <si>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</si>
  <si>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</si>
  <si>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</si>
  <si>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</si>
  <si>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</si>
  <si>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</si>
  <si>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</si>
  <si>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</si>
  <si>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</si>
  <si>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</si>
  <si>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</si>
  <si>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</si>
  <si>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</si>
  <si>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</si>
  <si>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</si>
  <si>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</si>
  <si>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</si>
  <si>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</si>
  <si>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</si>
  <si>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</si>
  <si>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</si>
  <si>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</si>
  <si>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</si>
  <si>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</si>
  <si>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</si>
  <si>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</si>
  <si>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</si>
  <si>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</si>
  <si>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</si>
  <si>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</si>
  <si>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</si>
  <si>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</si>
  <si>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</si>
  <si>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</si>
  <si>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</si>
  <si>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</si>
  <si>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</si>
  <si>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</si>
  <si>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</si>
  <si>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</si>
  <si>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</si>
  <si>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</si>
  <si>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</si>
  <si>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</si>
  <si>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</si>
  <si>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</si>
  <si>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</si>
  <si>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</si>
  <si>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</si>
  <si>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</si>
  <si>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</si>
  <si>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</si>
  <si>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</si>
  <si>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</si>
  <si>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</si>
  <si>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</si>
  <si>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</si>
  <si>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</si>
  <si>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</si>
  <si>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</si>
  <si>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</si>
  <si>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</si>
  <si>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</si>
  <si>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</si>
  <si>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</si>
  <si>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</si>
  <si>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</si>
  <si>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</si>
  <si>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</si>
  <si>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</si>
  <si>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</si>
  <si>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</si>
  <si>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</si>
  <si>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</si>
  <si>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</si>
  <si>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</si>
  <si>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</si>
  <si>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</si>
  <si>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</si>
  <si>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</si>
  <si>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</si>
  <si>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</si>
  <si>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</si>
  <si>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</si>
  <si>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</si>
  <si>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</si>
  <si>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</si>
  <si>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</si>
  <si>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</si>
  <si>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</si>
  <si>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</si>
  <si>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</si>
  <si>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</si>
  <si>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</si>
  <si>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</si>
  <si>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</si>
  <si>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</si>
  <si>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</si>
  <si>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</si>
  <si>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</si>
  <si>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</si>
  <si>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</si>
  <si>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</si>
  <si>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</si>
  <si>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</si>
  <si>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</si>
  <si>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</si>
  <si>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</si>
  <si>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</si>
  <si>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</si>
  <si>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</si>
  <si>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</si>
  <si>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</si>
  <si>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</si>
  <si>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</si>
  <si>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</si>
  <si>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</si>
  <si>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</si>
  <si>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</si>
  <si>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</si>
  <si>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</si>
  <si>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</si>
  <si>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</si>
  <si>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</si>
  <si>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</si>
  <si>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</si>
  <si>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</si>
  <si>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</si>
  <si>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</si>
  <si>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</si>
  <si>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</si>
  <si>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</si>
  <si>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</si>
  <si>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</si>
  <si>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</si>
  <si>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</si>
  <si>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</si>
  <si>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</si>
  <si>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</si>
  <si>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</si>
  <si>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</si>
  <si>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</si>
  <si>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</si>
  <si>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</si>
  <si>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</si>
  <si>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</si>
  <si>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</si>
  <si>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</si>
  <si>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</si>
  <si>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</si>
  <si>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</si>
  <si>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</si>
  <si>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</si>
  <si>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</si>
  <si>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</si>
  <si>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</si>
  <si>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</si>
  <si>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</si>
  <si>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</si>
  <si>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</si>
  <si>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</si>
  <si>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</si>
  <si>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</si>
  <si>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</si>
  <si>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</si>
  <si>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</si>
  <si>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</si>
  <si>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</si>
  <si>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</si>
  <si>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</si>
  <si>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</si>
  <si>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</si>
  <si>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</si>
  <si>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</si>
  <si>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</si>
  <si>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</si>
  <si>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</si>
  <si>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</si>
  <si>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</si>
  <si>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</si>
  <si>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</si>
  <si>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</si>
  <si>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</si>
  <si>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</si>
  <si>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</si>
  <si>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</si>
  <si>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</si>
  <si>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</si>
  <si>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</si>
  <si>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</si>
  <si>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</si>
  <si>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</si>
  <si>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</si>
  <si>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</si>
  <si>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</si>
  <si>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</si>
  <si>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</si>
  <si>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</si>
  <si>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</si>
  <si>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</si>
  <si>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</si>
  <si>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</si>
  <si>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</si>
  <si>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</si>
  <si>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</si>
  <si>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</si>
  <si>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</si>
  <si>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</si>
  <si>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</si>
  <si>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</si>
  <si>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</si>
  <si>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</si>
  <si>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</si>
  <si>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</si>
  <si>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</si>
  <si>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</si>
  <si>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</si>
  <si>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</si>
  <si>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</si>
  <si>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</si>
  <si>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</si>
  <si>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</si>
  <si>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</si>
  <si>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</si>
  <si>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</si>
  <si>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</si>
  <si>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</si>
  <si>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</si>
  <si>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</si>
  <si>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</si>
  <si>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</si>
  <si>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</si>
  <si>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</si>
  <si>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</si>
  <si>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</si>
  <si>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</si>
  <si>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</si>
  <si>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</si>
  <si>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</si>
  <si>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</si>
  <si>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</si>
  <si>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</si>
  <si>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</si>
  <si>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</si>
  <si>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</si>
  <si>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</si>
  <si>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</si>
  <si>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</si>
  <si>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</si>
  <si>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</si>
  <si>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</si>
  <si>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</si>
  <si>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</si>
  <si>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</si>
  <si>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</si>
  <si>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</si>
  <si>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</si>
  <si>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</si>
  <si>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</si>
  <si>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</si>
  <si>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</si>
  <si>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</si>
  <si>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</si>
  <si>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</si>
  <si>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</si>
  <si>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</si>
  <si>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</si>
  <si>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</si>
  <si>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</si>
  <si>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</si>
  <si>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</si>
  <si>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</si>
  <si>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</si>
  <si>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</si>
  <si>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</si>
  <si>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</si>
  <si>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</si>
  <si>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</si>
  <si>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</si>
  <si>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</si>
  <si>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</si>
  <si>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</si>
  <si>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</si>
  <si>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</si>
  <si>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</si>
  <si>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</si>
  <si>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</si>
  <si>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</si>
  <si>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</si>
  <si>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</si>
  <si>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</si>
  <si>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</si>
  <si>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</si>
  <si>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</si>
  <si>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</si>
  <si>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</si>
  <si>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</si>
  <si>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</si>
  <si>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</si>
  <si>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</si>
  <si>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</si>
  <si>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</si>
  <si>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</si>
  <si>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</si>
  <si>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</si>
  <si>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</si>
  <si>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</si>
  <si>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</si>
  <si>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</si>
  <si>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</si>
  <si>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</si>
  <si>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</si>
  <si>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</si>
  <si>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</si>
  <si>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</si>
  <si>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</si>
  <si>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</si>
  <si>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</si>
  <si>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</si>
  <si>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</si>
  <si>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</si>
  <si>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</si>
  <si>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</si>
  <si>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</si>
  <si>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</si>
  <si>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</si>
  <si>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</si>
  <si>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</si>
  <si>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</si>
  <si>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</si>
  <si>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</si>
  <si>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</si>
  <si>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</si>
  <si>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</si>
  <si>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</si>
  <si>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</si>
  <si>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</si>
  <si>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</si>
  <si>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</si>
  <si>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</si>
  <si>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</si>
  <si>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</si>
  <si>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</si>
  <si>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</si>
  <si>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</si>
  <si>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</si>
  <si>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</si>
  <si>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</si>
  <si>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</si>
  <si>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</si>
  <si>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</si>
  <si>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</si>
  <si>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</si>
  <si>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</si>
  <si>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</si>
  <si>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</si>
  <si>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</si>
  <si>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</si>
  <si>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</si>
  <si>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</si>
  <si>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</si>
  <si>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</si>
  <si>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</si>
  <si>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</si>
  <si>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</si>
  <si>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</si>
  <si>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</si>
  <si>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</si>
  <si>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</si>
  <si>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</si>
  <si>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</si>
  <si>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</si>
  <si>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</si>
  <si>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</si>
  <si>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</si>
  <si>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</si>
  <si>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</si>
  <si>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</si>
  <si>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</si>
  <si>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</si>
  <si>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</si>
  <si>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</si>
  <si>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</si>
  <si>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</si>
  <si>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</si>
  <si>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</si>
  <si>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</si>
  <si>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</si>
  <si>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</si>
  <si>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</si>
  <si>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</si>
  <si>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</si>
  <si>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</si>
  <si>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</si>
  <si>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</si>
  <si>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</si>
  <si>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</si>
  <si>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</si>
  <si>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</si>
  <si>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</si>
  <si>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</si>
  <si>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</si>
  <si>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</si>
  <si>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</si>
  <si>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</si>
  <si>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</si>
  <si>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</si>
  <si>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</si>
  <si>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</si>
  <si>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</si>
  <si>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</si>
  <si>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</si>
  <si>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</si>
  <si>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</si>
  <si>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</si>
  <si>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</si>
  <si>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</si>
  <si>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</si>
  <si>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</si>
  <si>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</si>
  <si>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</si>
  <si>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</si>
  <si>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</si>
  <si>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</si>
  <si>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</si>
  <si>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</si>
  <si>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</si>
  <si>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</si>
  <si>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</si>
  <si>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</si>
  <si>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</si>
  <si>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</si>
  <si>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</si>
  <si>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</si>
  <si>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</si>
  <si>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</si>
  <si>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</si>
  <si>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</si>
  <si>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</si>
  <si>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</si>
  <si>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</si>
  <si>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</si>
  <si>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</si>
  <si>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</si>
  <si>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</si>
  <si>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</si>
  <si>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</si>
  <si>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</si>
  <si>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</si>
  <si>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</si>
  <si>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</si>
  <si>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</si>
  <si>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</si>
  <si>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</si>
  <si>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</si>
  <si>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</si>
  <si>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</si>
  <si>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</si>
  <si>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</si>
  <si>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</si>
  <si>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</si>
  <si>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</si>
  <si>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</si>
  <si>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</si>
  <si>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</si>
  <si>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</si>
  <si>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</si>
  <si>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</si>
  <si>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</si>
  <si>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</si>
  <si>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</si>
  <si>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</si>
  <si>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</si>
  <si>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</si>
  <si>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</si>
  <si>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</si>
  <si>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</si>
  <si>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</si>
  <si>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</si>
  <si>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</si>
  <si>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</si>
  <si>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</si>
  <si>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</si>
  <si>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</si>
  <si>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</si>
  <si>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</si>
  <si>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</si>
  <si>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</si>
  <si>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</si>
  <si>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</si>
  <si>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</si>
  <si>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</si>
  <si>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</si>
  <si>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</si>
  <si>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</si>
  <si>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</si>
  <si>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</si>
  <si>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</si>
  <si>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</si>
  <si>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</si>
  <si>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</si>
  <si>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</si>
  <si>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</si>
  <si>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</si>
  <si>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</si>
  <si>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</si>
  <si>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</si>
  <si>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</si>
  <si>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</si>
  <si>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</si>
  <si>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</si>
  <si>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</si>
  <si>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</si>
  <si>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</si>
  <si>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</si>
  <si>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</si>
  <si>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</si>
  <si>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</si>
  <si>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</si>
  <si>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</si>
  <si>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</si>
  <si>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</si>
  <si>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</si>
  <si>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</si>
  <si>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</si>
  <si>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</si>
  <si>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</si>
  <si>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</si>
  <si>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</si>
  <si>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</si>
  <si>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</si>
  <si>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</si>
  <si>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</si>
  <si>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</si>
  <si>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</si>
  <si>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</si>
  <si>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</si>
  <si>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</si>
  <si>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</si>
  <si>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</si>
  <si>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</si>
  <si>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</si>
  <si>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</si>
  <si>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</si>
  <si>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</si>
  <si>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</si>
  <si>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</si>
  <si>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</si>
  <si>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</si>
  <si>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</si>
  <si>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</si>
  <si>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</si>
  <si>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</si>
  <si>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</si>
  <si>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</si>
  <si>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</si>
  <si>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</si>
  <si>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</si>
  <si>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</si>
  <si>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</si>
  <si>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</si>
  <si>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</si>
  <si>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</si>
  <si>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</si>
  <si>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</si>
  <si>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</si>
  <si>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</si>
  <si>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</si>
  <si>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</si>
  <si>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</si>
  <si>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</si>
  <si>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</si>
  <si>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</si>
  <si>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</si>
  <si>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</si>
  <si>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</si>
  <si>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</si>
  <si>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</si>
  <si>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</si>
  <si>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</si>
  <si>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</si>
  <si>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</si>
  <si>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</si>
  <si>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</si>
  <si>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</si>
  <si>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</si>
  <si>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</si>
  <si>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</si>
  <si>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</si>
  <si>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</si>
  <si>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</si>
  <si>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</si>
  <si>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</si>
  <si>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</si>
  <si>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</si>
  <si>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</si>
  <si>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</si>
  <si>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</si>
  <si>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</si>
  <si>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</si>
  <si>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</si>
  <si>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</si>
  <si>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</si>
  <si>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</si>
  <si>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</si>
  <si>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</si>
  <si>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</si>
  <si>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</si>
  <si>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</si>
  <si>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</si>
  <si>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</si>
  <si>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</si>
  <si>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</si>
  <si>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</si>
  <si>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</si>
  <si>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</si>
  <si>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</si>
  <si>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</si>
  <si>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</si>
  <si>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</si>
  <si>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</si>
  <si>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</si>
  <si>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</si>
  <si>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</si>
  <si>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</si>
  <si>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</si>
  <si>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</si>
  <si>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</si>
  <si>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</si>
  <si>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</si>
  <si>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</si>
  <si>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</si>
  <si>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</si>
  <si>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</si>
  <si>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</si>
  <si>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</si>
  <si>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</si>
  <si>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</si>
  <si>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</si>
  <si>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</si>
  <si>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</si>
  <si>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</si>
  <si>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</si>
  <si>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</si>
  <si>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</si>
  <si>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</si>
  <si>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</si>
  <si>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</si>
  <si>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</si>
  <si>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</si>
  <si>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</si>
  <si>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</si>
  <si>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</si>
  <si>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</si>
  <si>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</si>
  <si>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</si>
  <si>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</si>
  <si>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</si>
  <si>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</si>
  <si>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</si>
  <si>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</si>
  <si>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</si>
  <si>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</si>
  <si>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</si>
  <si>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</si>
  <si>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</si>
  <si>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</si>
  <si>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</si>
  <si>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</si>
  <si>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</si>
  <si>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</si>
  <si>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</si>
  <si>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</si>
  <si>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</si>
  <si>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</si>
  <si>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</si>
  <si>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</si>
  <si>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</si>
  <si>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</si>
  <si>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</si>
  <si>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</si>
  <si>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</si>
  <si>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</si>
  <si>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</si>
  <si>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</si>
  <si>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</si>
  <si>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</si>
  <si>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</si>
  <si>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</si>
  <si>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</si>
  <si>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</si>
  <si>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</si>
  <si>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</si>
  <si>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</si>
  <si>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</si>
  <si>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</si>
  <si>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</si>
  <si>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</si>
  <si>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</si>
  <si>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</si>
  <si>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</si>
  <si>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</si>
  <si>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</si>
  <si>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</si>
  <si>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</si>
  <si>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</si>
  <si>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</si>
  <si>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</si>
  <si>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</si>
  <si>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</si>
  <si>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</si>
  <si>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</si>
  <si>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</si>
  <si>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</si>
  <si>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</si>
  <si>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</si>
  <si>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</si>
  <si>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</si>
  <si>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</si>
  <si>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</si>
  <si>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</si>
  <si>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</si>
  <si>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</si>
  <si>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</si>
  <si>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</si>
  <si>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</si>
  <si>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</si>
  <si>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</si>
  <si>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</si>
  <si>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</si>
  <si>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</si>
  <si>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</si>
  <si>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</si>
  <si>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</si>
  <si>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</si>
  <si>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</si>
  <si>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</si>
  <si>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</si>
  <si>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</si>
  <si>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</si>
  <si>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</si>
  <si>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</si>
  <si>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</si>
  <si>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</si>
  <si>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</si>
  <si>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</si>
  <si>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</si>
  <si>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</si>
  <si>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</si>
  <si>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</si>
  <si>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</si>
  <si>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</si>
  <si>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</si>
  <si>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</si>
  <si>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</si>
  <si>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</si>
  <si>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</si>
  <si>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</si>
  <si>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</si>
  <si>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</si>
  <si>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</si>
  <si>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</si>
  <si>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</si>
  <si>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</si>
  <si>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</si>
  <si>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</si>
  <si>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</si>
  <si>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</si>
  <si>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</si>
  <si>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</si>
  <si>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</si>
  <si>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</si>
  <si>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</si>
  <si>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</si>
  <si>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</si>
  <si>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</si>
  <si>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</si>
  <si>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</si>
  <si>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</si>
  <si>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</si>
  <si>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</si>
  <si>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</si>
  <si>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</si>
  <si>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</si>
  <si>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</si>
  <si>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</si>
  <si>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</si>
  <si>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</si>
  <si>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</si>
  <si>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</si>
  <si>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</si>
  <si>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</si>
  <si>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</si>
  <si>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</si>
  <si>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</si>
  <si>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</si>
  <si>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</si>
  <si>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</si>
  <si>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</si>
  <si>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</si>
  <si>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</si>
  <si>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</si>
  <si>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</si>
  <si>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</si>
  <si>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</si>
  <si>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</si>
  <si>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</si>
  <si>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</si>
  <si>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</si>
  <si>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</si>
  <si>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</si>
  <si>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</si>
  <si>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</si>
  <si>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</si>
  <si>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</si>
  <si>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</si>
  <si>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</si>
  <si>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</si>
  <si>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</si>
  <si>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</si>
  <si>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</si>
  <si>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</si>
  <si>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</si>
  <si>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</si>
  <si>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</si>
  <si>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</si>
  <si>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</si>
  <si>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</si>
  <si>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</si>
  <si>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</si>
  <si>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</si>
  <si>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</si>
  <si>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</si>
  <si>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</si>
  <si>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</si>
  <si>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</si>
  <si>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</si>
  <si>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</si>
  <si>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</si>
  <si>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</si>
  <si>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</si>
  <si>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</si>
  <si>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</si>
  <si>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</si>
  <si>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</si>
  <si>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</si>
  <si>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</si>
  <si>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</si>
  <si>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</si>
  <si>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</si>
  <si>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</si>
  <si>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</si>
  <si>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</si>
  <si>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</si>
  <si>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</si>
  <si>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</si>
  <si>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</si>
  <si>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</si>
  <si>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</si>
  <si>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</si>
  <si>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</si>
  <si>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</si>
  <si>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</si>
  <si>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</si>
  <si>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</si>
  <si>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</si>
  <si>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</si>
  <si>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</si>
  <si>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</si>
  <si>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</si>
  <si>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</si>
  <si>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</si>
  <si>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</si>
  <si>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</si>
  <si>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</si>
  <si>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</si>
  <si>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</si>
  <si>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</si>
  <si>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</si>
  <si>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</si>
  <si>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</si>
  <si>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</si>
  <si>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</si>
  <si>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</si>
  <si>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</si>
  <si>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</si>
  <si>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</si>
  <si>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</si>
  <si>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</si>
  <si>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</si>
  <si>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</si>
  <si>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</si>
  <si>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</si>
  <si>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</si>
  <si>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</si>
  <si>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</si>
  <si>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</si>
  <si>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</si>
  <si>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</si>
  <si>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</si>
  <si>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</si>
  <si>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</si>
  <si>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</si>
  <si>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</si>
  <si>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</si>
  <si>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</si>
  <si>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</si>
  <si>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</si>
  <si>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</si>
  <si>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</si>
  <si>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</si>
  <si>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</si>
  <si>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</si>
  <si>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</si>
  <si>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</si>
  <si>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</si>
  <si>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</si>
  <si>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</si>
  <si>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</si>
  <si>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</si>
  <si>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</si>
  <si>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</si>
  <si>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</si>
  <si>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</si>
  <si>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</si>
  <si>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</si>
  <si>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</si>
  <si>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</si>
  <si>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</si>
  <si>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</si>
  <si>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</si>
  <si>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</si>
  <si>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</si>
  <si>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</si>
  <si>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</si>
  <si>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</si>
  <si>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</si>
  <si>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</si>
  <si>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</si>
  <si>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</si>
  <si>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</si>
  <si>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</si>
  <si>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</si>
  <si>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</si>
  <si>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</si>
  <si>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</si>
  <si>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</si>
  <si>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</si>
  <si>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</si>
  <si>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</si>
  <si>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</si>
  <si>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</si>
  <si>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</si>
  <si>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</si>
  <si>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</si>
  <si>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</si>
  <si>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</si>
  <si>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</si>
  <si>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</si>
  <si>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</si>
  <si>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</si>
  <si>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</si>
  <si>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</si>
  <si>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</si>
  <si>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</si>
  <si>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</si>
  <si>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</si>
  <si>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</si>
  <si>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</si>
  <si>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</si>
  <si>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</si>
  <si>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</si>
  <si>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</si>
  <si>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</si>
  <si>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</si>
  <si>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</si>
  <si>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</si>
  <si>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</si>
  <si>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</si>
  <si>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</si>
  <si>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</si>
  <si>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</si>
  <si>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</si>
  <si>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</si>
  <si>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</si>
  <si>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</si>
  <si>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</si>
  <si>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</si>
  <si>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</si>
  <si>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</si>
  <si>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</si>
  <si>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</si>
  <si>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</si>
  <si>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</si>
  <si>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</si>
  <si>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</si>
  <si>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</si>
  <si>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</si>
  <si>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</si>
  <si>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</si>
  <si>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</si>
  <si>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</si>
  <si>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</si>
  <si>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</si>
  <si>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</si>
  <si>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</si>
  <si>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</si>
  <si>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</si>
  <si>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</si>
  <si>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</si>
  <si>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</si>
  <si>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</si>
  <si>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</si>
  <si>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</si>
  <si>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</si>
  <si>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</si>
  <si>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</si>
  <si>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</si>
  <si>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</si>
  <si>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</si>
  <si>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</si>
  <si>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</si>
  <si>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</si>
  <si>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</si>
  <si>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</si>
  <si>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</si>
  <si>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</si>
  <si>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</si>
  <si>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</si>
  <si>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</si>
  <si>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</si>
  <si>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</si>
  <si>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</si>
  <si>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</si>
  <si>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</si>
  <si>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</si>
  <si>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</si>
  <si>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</si>
  <si>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</si>
  <si>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</si>
  <si>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</si>
  <si>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</si>
  <si>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</si>
  <si>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</si>
  <si>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</si>
  <si>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</si>
  <si>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</si>
  <si>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</si>
  <si>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</si>
  <si>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</si>
  <si>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</si>
  <si>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</si>
  <si>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</si>
  <si>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</si>
  <si>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</si>
  <si>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</si>
  <si>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</si>
  <si>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</si>
  <si>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</si>
  <si>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</si>
  <si>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</si>
  <si>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</si>
  <si>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</si>
  <si>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</si>
  <si>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</si>
  <si>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</si>
  <si>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</si>
  <si>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</si>
  <si>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</si>
  <si>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</si>
  <si>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</si>
  <si>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</si>
  <si>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</si>
  <si>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</si>
  <si>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</si>
  <si>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</si>
  <si>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</si>
  <si>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</si>
  <si>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</si>
  <si>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</si>
  <si>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</si>
  <si>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</si>
  <si>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</si>
  <si>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</si>
  <si>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</si>
  <si>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</si>
  <si>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</si>
  <si>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</si>
  <si>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</si>
  <si>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</si>
  <si>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</si>
  <si>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</si>
  <si>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</si>
  <si>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</si>
  <si>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</si>
  <si>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</si>
  <si>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</si>
  <si>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</si>
  <si>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</si>
  <si>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</si>
  <si>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</si>
  <si>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</si>
  <si>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</si>
  <si>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</si>
  <si>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</si>
  <si>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</si>
  <si>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</si>
  <si>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</si>
  <si>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</si>
  <si>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</si>
  <si>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</si>
  <si>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</si>
  <si>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</si>
  <si>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</si>
  <si>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</si>
  <si>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</si>
  <si>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</si>
  <si>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</si>
  <si>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</si>
  <si>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</si>
  <si>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</si>
  <si>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</si>
  <si>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</si>
  <si>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</si>
  <si>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</si>
  <si>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</si>
  <si>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</si>
  <si>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</si>
  <si>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</si>
  <si>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</si>
  <si>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</si>
  <si>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</si>
  <si>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</si>
  <si>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</si>
  <si>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</si>
  <si>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</si>
  <si>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</si>
  <si>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</si>
  <si>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</si>
  <si>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</si>
  <si>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</si>
  <si>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</si>
  <si>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</si>
  <si>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</si>
  <si>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</si>
  <si>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</si>
  <si>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</si>
  <si>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</si>
  <si>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</si>
  <si>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</si>
  <si>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</si>
  <si>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</si>
  <si>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</si>
  <si>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</si>
  <si>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</si>
  <si>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</si>
  <si>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</si>
  <si>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</si>
  <si>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</si>
  <si>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</si>
  <si>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</si>
  <si>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</si>
  <si>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</si>
  <si>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</si>
  <si>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</si>
  <si>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</si>
  <si>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</si>
  <si>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</si>
  <si>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</si>
  <si>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</si>
  <si>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</si>
  <si>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</si>
  <si>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</si>
  <si>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</si>
  <si>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</si>
  <si>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</si>
  <si>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</si>
  <si>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</si>
  <si>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</si>
  <si>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</si>
  <si>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</si>
  <si>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</si>
  <si>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</si>
  <si>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</si>
  <si>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</si>
  <si>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</si>
  <si>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</si>
  <si>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</si>
  <si>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</si>
  <si>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</si>
  <si>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</si>
  <si>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</si>
  <si>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</si>
  <si>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</si>
  <si>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</si>
  <si>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</si>
  <si>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</si>
  <si>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</si>
  <si>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</si>
  <si>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</si>
  <si>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</si>
  <si>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</si>
  <si>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</si>
  <si>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</si>
  <si>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</si>
  <si>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</si>
  <si>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</si>
  <si>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</si>
  <si>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</si>
  <si>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</si>
  <si>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</si>
  <si>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</si>
  <si>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</si>
  <si>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</si>
  <si>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</si>
  <si>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</si>
  <si>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</si>
  <si>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</si>
  <si>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</si>
  <si>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</si>
  <si>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</si>
  <si>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</si>
  <si>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</si>
  <si>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</si>
  <si>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</si>
  <si>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</si>
  <si>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</si>
  <si>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</si>
  <si>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</si>
  <si>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</si>
  <si>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</si>
  <si>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</si>
  <si>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</si>
  <si>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</si>
  <si>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</si>
  <si>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</si>
  <si>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</si>
  <si>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</si>
  <si>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</si>
  <si>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</si>
  <si>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</si>
  <si>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</si>
  <si>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</si>
  <si>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</si>
  <si>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</si>
  <si>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</si>
  <si>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</si>
  <si>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</si>
  <si>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</si>
  <si>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</si>
  <si>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</si>
  <si>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</si>
  <si>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</si>
  <si>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</si>
  <si>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</si>
  <si>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</si>
  <si>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</si>
  <si>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</si>
  <si>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</si>
  <si>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</si>
  <si>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</si>
  <si>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</si>
  <si>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</si>
  <si>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</si>
  <si>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</si>
  <si>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</si>
  <si>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</si>
  <si>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</si>
  <si>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</si>
  <si>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</si>
  <si>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</si>
  <si>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</si>
  <si>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</si>
  <si>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</si>
  <si>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</si>
  <si>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</si>
  <si>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</si>
  <si>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</si>
  <si>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</si>
  <si>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</si>
  <si>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</si>
  <si>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</si>
  <si>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</si>
  <si>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</si>
  <si>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</si>
  <si>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</si>
  <si>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</si>
  <si>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</si>
  <si>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</si>
  <si>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</si>
  <si>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</si>
  <si>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</si>
  <si>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</si>
  <si>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</si>
  <si>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</si>
  <si>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</si>
  <si>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</si>
  <si>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</si>
  <si>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</si>
  <si>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</si>
  <si>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</si>
  <si>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</si>
  <si>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</si>
  <si>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</si>
  <si>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</si>
  <si>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</si>
  <si>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</si>
  <si>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</si>
  <si>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</si>
  <si>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</si>
  <si>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</si>
  <si>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</si>
  <si>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</si>
  <si>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</si>
  <si>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</si>
  <si>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</si>
  <si>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</si>
  <si>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</si>
  <si>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</si>
  <si>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</si>
  <si>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</si>
  <si>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</si>
  <si>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</si>
  <si>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</si>
  <si>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</si>
  <si>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</si>
  <si>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</si>
  <si>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</si>
  <si>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</si>
  <si>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</si>
  <si>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</si>
  <si>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</si>
  <si>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</si>
  <si>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</si>
  <si>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</si>
  <si>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</si>
  <si>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</si>
  <si>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</si>
  <si>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</si>
  <si>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</si>
  <si>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</si>
  <si>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</si>
  <si>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</si>
  <si>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</si>
  <si>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</si>
  <si>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</si>
  <si>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</si>
  <si>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</si>
  <si>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</si>
  <si>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</si>
  <si>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</si>
  <si>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</si>
  <si>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</si>
  <si>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</si>
  <si>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</si>
  <si>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</si>
  <si>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</si>
  <si>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</si>
  <si>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</si>
  <si>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</si>
  <si>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</si>
  <si>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</si>
  <si>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</si>
  <si>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</si>
  <si>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</si>
  <si>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</si>
  <si>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</si>
  <si>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</si>
  <si>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</si>
  <si>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</si>
  <si>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</si>
  <si>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</si>
  <si>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</si>
  <si>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</si>
  <si>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</si>
  <si>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</si>
  <si>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</si>
  <si>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</si>
  <si>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</si>
  <si>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</si>
  <si>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</si>
  <si>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</si>
  <si>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</si>
  <si>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</si>
  <si>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</si>
  <si>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</si>
  <si>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</si>
  <si>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</si>
  <si>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</si>
  <si>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</si>
  <si>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</si>
  <si>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</si>
  <si>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</si>
  <si>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</si>
  <si>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</si>
  <si>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</si>
  <si>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</si>
  <si>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</si>
  <si>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</si>
  <si>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</si>
  <si>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</si>
  <si>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</si>
  <si>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</si>
  <si>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</si>
  <si>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</si>
  <si>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</si>
  <si>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</si>
  <si>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</si>
  <si>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</si>
  <si>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</si>
  <si>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</si>
  <si>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</si>
  <si>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</si>
  <si>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</si>
  <si>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</si>
  <si>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</si>
  <si>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</si>
  <si>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</si>
  <si>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</si>
  <si>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</si>
  <si>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</si>
  <si>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</si>
  <si>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</si>
  <si>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</si>
  <si>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</si>
  <si>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</si>
  <si>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</si>
  <si>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</si>
  <si>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</si>
  <si>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</si>
  <si>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</si>
  <si>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</si>
  <si>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</si>
  <si>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</si>
  <si>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</si>
  <si>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</si>
  <si>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</si>
  <si>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</si>
  <si>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</si>
  <si>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</si>
  <si>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</si>
  <si>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</si>
  <si>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</si>
  <si>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</si>
  <si>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</si>
  <si>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</si>
  <si>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</si>
  <si>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</si>
  <si>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</si>
  <si>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</si>
  <si>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</si>
  <si>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</si>
  <si>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</si>
  <si>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</si>
  <si>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</si>
  <si>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</si>
  <si>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</si>
  <si>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</si>
  <si>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</si>
  <si>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</si>
  <si>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</si>
  <si>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</si>
  <si>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</si>
  <si>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</si>
  <si>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</si>
  <si>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</si>
  <si>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</si>
  <si>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</si>
  <si>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</si>
  <si>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</si>
  <si>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</si>
  <si>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</si>
  <si>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</si>
  <si>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</si>
  <si>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</si>
  <si>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</si>
  <si>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</si>
  <si>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</si>
  <si>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</si>
  <si>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</si>
  <si>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</si>
  <si>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</si>
  <si>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</si>
  <si>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</si>
  <si>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</si>
  <si>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</si>
  <si>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</si>
  <si>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</si>
  <si>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</si>
  <si>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</si>
  <si>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</si>
  <si>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</si>
  <si>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</si>
  <si>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</si>
  <si>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</si>
  <si>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</si>
  <si>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</si>
  <si>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</si>
  <si>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</si>
  <si>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</si>
  <si>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</si>
  <si>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</si>
  <si>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</si>
  <si>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</si>
  <si>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</si>
  <si>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</si>
  <si>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</si>
  <si>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</si>
  <si>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</si>
  <si>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</si>
  <si>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</si>
  <si>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</si>
  <si>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</si>
  <si>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</si>
  <si>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</si>
  <si>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</si>
  <si>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</si>
  <si>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</si>
  <si>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</si>
  <si>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</si>
  <si>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</si>
  <si>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</si>
  <si>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</si>
  <si>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</si>
  <si>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</si>
  <si>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</si>
  <si>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</si>
  <si>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</si>
  <si>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</si>
  <si>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</si>
  <si>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</si>
  <si>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</si>
  <si>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</si>
  <si>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</si>
  <si>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</si>
  <si>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</si>
  <si>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</si>
  <si>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</si>
  <si>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</si>
  <si>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</si>
  <si>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</si>
  <si>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</si>
  <si>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</si>
  <si>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</si>
  <si>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</si>
  <si>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</si>
  <si>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</si>
  <si>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</si>
  <si>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</si>
  <si>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</si>
  <si>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</si>
  <si>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</si>
  <si>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</si>
  <si>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</si>
  <si>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</si>
  <si>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</si>
  <si>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</si>
  <si>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</si>
  <si>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</si>
  <si>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</si>
  <si>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</si>
  <si>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</si>
  <si>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</si>
  <si>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</si>
  <si>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</si>
  <si>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</si>
  <si>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</si>
  <si>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</si>
  <si>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</si>
  <si>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</si>
  <si>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</si>
  <si>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</si>
  <si>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</si>
  <si>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</si>
  <si>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</si>
  <si>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</si>
  <si>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</si>
  <si>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</si>
  <si>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</si>
  <si>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</si>
  <si>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</si>
  <si>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</si>
  <si>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</si>
  <si>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</si>
  <si>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</si>
  <si>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</si>
  <si>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</si>
  <si>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</si>
  <si>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</si>
  <si>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</si>
  <si>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</si>
  <si>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</si>
  <si>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</si>
  <si>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</si>
  <si>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</si>
  <si>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</si>
  <si>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</si>
  <si>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</si>
  <si>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</si>
  <si>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</si>
  <si>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</si>
  <si>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</si>
  <si>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</si>
  <si>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</si>
  <si>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</si>
  <si>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</si>
  <si>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</si>
  <si>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</si>
  <si>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</si>
  <si>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</si>
  <si>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</si>
  <si>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</si>
  <si>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</si>
  <si>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</si>
  <si>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</si>
  <si>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</si>
  <si>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</si>
  <si>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</si>
  <si>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</si>
  <si>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</si>
  <si>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</si>
  <si>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</si>
  <si>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</si>
  <si>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</si>
  <si>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</si>
  <si>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</si>
  <si>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</si>
  <si>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</si>
  <si>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</si>
  <si>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</si>
  <si>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</si>
  <si>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</si>
  <si>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</si>
  <si>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</si>
  <si>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</si>
  <si>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</si>
  <si>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</si>
  <si>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</si>
  <si>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</si>
  <si>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</si>
  <si>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</si>
  <si>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</si>
  <si>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</si>
  <si>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</si>
  <si>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</si>
  <si>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</si>
  <si>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</si>
  <si>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</si>
  <si>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</si>
  <si>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</si>
  <si>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</si>
  <si>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</si>
  <si>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</si>
  <si>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</si>
  <si>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</si>
  <si>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</si>
  <si>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</si>
  <si>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</si>
  <si>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</si>
  <si>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</si>
  <si>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</si>
  <si>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</si>
  <si>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</si>
  <si>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</si>
  <si>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</si>
  <si>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</si>
  <si>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</si>
  <si>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</si>
  <si>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</si>
  <si>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</si>
  <si>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</si>
  <si>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</si>
  <si>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</si>
  <si>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</si>
  <si>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</si>
  <si>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</si>
  <si>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</si>
  <si>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</si>
  <si>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</si>
  <si>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</si>
  <si>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</si>
  <si>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</si>
  <si>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</si>
  <si>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</si>
  <si>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</si>
  <si>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</si>
  <si>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</si>
  <si>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</si>
  <si>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</si>
  <si>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</si>
  <si>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</si>
  <si>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</si>
  <si>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</si>
  <si>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</si>
  <si>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</si>
  <si>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</si>
  <si>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</si>
  <si>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</si>
  <si>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</si>
  <si>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</si>
  <si>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</si>
  <si>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</si>
  <si>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</si>
  <si>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</si>
  <si>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</si>
  <si>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</si>
  <si>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</si>
  <si>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</si>
  <si>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</si>
  <si>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</si>
  <si>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</si>
  <si>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</si>
  <si>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</si>
  <si>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</si>
  <si>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</si>
  <si>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</si>
  <si>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</si>
  <si>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</si>
  <si>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</si>
  <si>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</si>
  <si>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</si>
  <si>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</si>
  <si>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</si>
  <si>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</si>
  <si>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</si>
  <si>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</si>
  <si>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</si>
  <si>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</si>
  <si>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</si>
  <si>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</si>
  <si>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</si>
  <si>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</si>
  <si>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</si>
  <si>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</si>
  <si>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</si>
  <si>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</si>
  <si>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</si>
  <si>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</si>
  <si>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</si>
  <si>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</si>
  <si>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</si>
  <si>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</si>
  <si>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</si>
  <si>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</si>
  <si>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</si>
  <si>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</si>
  <si>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</si>
  <si>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</si>
  <si>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</si>
  <si>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</si>
  <si>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</si>
  <si>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</si>
  <si>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</si>
  <si>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</si>
  <si>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</si>
  <si>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</si>
  <si>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</si>
  <si>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</si>
  <si>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</si>
  <si>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</si>
  <si>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</si>
  <si>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</si>
  <si>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</si>
  <si>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</si>
  <si>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</si>
  <si>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</si>
  <si>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</si>
  <si>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</si>
  <si>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</si>
  <si>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</si>
  <si>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</si>
  <si>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</si>
  <si>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</si>
  <si>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</si>
  <si>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</si>
  <si>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</si>
  <si>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</si>
  <si>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</si>
  <si>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</si>
  <si>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</si>
  <si>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</si>
  <si>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</si>
  <si>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</si>
  <si>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</si>
  <si>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</si>
  <si>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</si>
  <si>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</si>
  <si>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</si>
  <si>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</si>
  <si>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</si>
  <si>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</si>
  <si>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</si>
  <si>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</si>
  <si>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</si>
  <si>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</si>
  <si>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</si>
  <si>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</si>
  <si>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</si>
  <si>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</si>
  <si>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</si>
  <si>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</si>
  <si>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</si>
  <si>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</si>
  <si>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</si>
  <si>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</si>
  <si>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</si>
  <si>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</si>
  <si>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</si>
  <si>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</si>
  <si>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</si>
  <si>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</si>
  <si>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</si>
  <si>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</si>
  <si>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</si>
  <si>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</si>
  <si>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</si>
  <si>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</si>
  <si>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</si>
  <si>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</si>
  <si>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</si>
  <si>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</si>
  <si>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</si>
  <si>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</si>
  <si>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</si>
  <si>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</si>
  <si>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</si>
  <si>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</si>
  <si>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</si>
  <si>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</si>
  <si>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</si>
  <si>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</si>
  <si>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</si>
  <si>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</si>
  <si>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</si>
  <si>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</si>
  <si>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</si>
  <si>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</si>
  <si>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</si>
  <si>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</si>
  <si>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</si>
  <si>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</si>
  <si>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</si>
  <si>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</si>
  <si>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</si>
  <si>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</si>
  <si>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</si>
  <si>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</si>
  <si>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</si>
  <si>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</si>
  <si>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</si>
  <si>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</si>
  <si>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</si>
  <si>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</si>
  <si>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</si>
  <si>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</si>
  <si>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</si>
  <si>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</si>
  <si>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</si>
  <si>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</si>
  <si>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</si>
  <si>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</si>
  <si>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</si>
  <si>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</si>
  <si>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</si>
  <si>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</si>
  <si>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</si>
  <si>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</si>
  <si>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</si>
  <si>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</si>
  <si>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</si>
  <si>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</si>
  <si>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</si>
  <si>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</si>
  <si>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</si>
  <si>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</si>
  <si>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</si>
  <si>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</si>
  <si>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</si>
  <si>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</si>
  <si>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</si>
  <si>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</si>
  <si>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</si>
  <si>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</si>
  <si>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</si>
  <si>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</si>
  <si>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</si>
  <si>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</si>
  <si>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</si>
  <si>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</si>
  <si>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</si>
  <si>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</si>
  <si>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</si>
  <si>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</si>
  <si>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</si>
  <si>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</si>
  <si>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</si>
  <si>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</si>
  <si>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</si>
  <si>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</si>
  <si>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</si>
  <si>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</si>
  <si>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</si>
  <si>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</si>
  <si>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</si>
  <si>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</si>
  <si>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</si>
  <si>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</si>
  <si>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</si>
  <si>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</si>
  <si>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</si>
  <si>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</si>
  <si>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</si>
  <si>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</si>
  <si>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</si>
  <si>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</si>
  <si>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</si>
  <si>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</si>
  <si>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</si>
  <si>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</si>
  <si>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</si>
  <si>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</si>
  <si>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</si>
  <si>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</si>
  <si>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</si>
  <si>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</si>
  <si>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</si>
  <si>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</si>
  <si>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</si>
  <si>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</si>
  <si>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</si>
  <si>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</si>
  <si>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</si>
  <si>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</si>
  <si>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</si>
  <si>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</si>
  <si>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</si>
  <si>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</si>
  <si>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</si>
  <si>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</si>
  <si>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</si>
  <si>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</si>
  <si>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</si>
  <si>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</si>
  <si>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</si>
  <si>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</si>
  <si>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</si>
  <si>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</si>
  <si>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</si>
  <si>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</si>
  <si>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</si>
  <si>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</si>
  <si>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</si>
  <si>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</si>
  <si>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</si>
  <si>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</si>
  <si>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</si>
  <si>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</si>
  <si>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</si>
  <si>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</si>
  <si>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</si>
  <si>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</si>
  <si>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</si>
  <si>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</si>
  <si>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</si>
  <si>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</si>
  <si>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</si>
  <si>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</si>
  <si>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</si>
  <si>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</si>
  <si>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</si>
  <si>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</si>
  <si>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</si>
  <si>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</si>
  <si>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</si>
  <si>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</si>
  <si>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</si>
  <si>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</si>
  <si>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</si>
  <si>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</si>
  <si>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</si>
  <si>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</si>
  <si>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</si>
  <si>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</si>
  <si>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</si>
  <si>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</si>
  <si>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</si>
  <si>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</si>
  <si>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</si>
  <si>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</si>
  <si>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</si>
  <si>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</si>
  <si>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</si>
  <si>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</si>
  <si>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</si>
  <si>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</si>
  <si>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</si>
  <si>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</si>
  <si>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</si>
  <si>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</si>
  <si>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</si>
  <si>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</si>
  <si>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</si>
  <si>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</si>
  <si>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</si>
  <si>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</si>
  <si>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</si>
  <si>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</si>
  <si>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</si>
  <si>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</si>
  <si>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</si>
  <si>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</si>
  <si>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</si>
  <si>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</si>
  <si>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</si>
  <si>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</si>
  <si>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</si>
  <si>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</si>
  <si>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</si>
  <si>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</si>
  <si>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</si>
  <si>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</si>
  <si>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</si>
  <si>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</si>
  <si>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</si>
  <si>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</si>
  <si>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</si>
  <si>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</si>
  <si>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</si>
  <si>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</si>
  <si>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</si>
  <si>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</si>
  <si>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</si>
  <si>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</si>
  <si>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</si>
  <si>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</si>
  <si>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</si>
  <si>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</si>
  <si>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</si>
  <si>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</si>
  <si>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</si>
  <si>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</si>
  <si>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</si>
  <si>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</si>
  <si>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</si>
  <si>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</si>
  <si>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</si>
  <si>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</si>
  <si>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</si>
  <si>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</si>
  <si>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</si>
  <si>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</si>
  <si>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</si>
  <si>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</si>
  <si>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</si>
  <si>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</si>
  <si>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</si>
  <si>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</si>
  <si>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</si>
  <si>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</si>
  <si>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</si>
  <si>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</si>
  <si>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</si>
  <si>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</si>
  <si>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</si>
  <si>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</si>
  <si>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</si>
  <si>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</si>
  <si>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</si>
  <si>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</si>
  <si>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</si>
  <si>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</si>
  <si>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</si>
  <si>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</si>
  <si>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</si>
  <si>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</si>
  <si>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</si>
  <si>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</si>
  <si>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</si>
  <si>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</si>
  <si>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</si>
  <si>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</si>
  <si>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</si>
  <si>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</si>
  <si>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</si>
  <si>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</si>
  <si>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</si>
  <si>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</si>
  <si>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</si>
  <si>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</si>
  <si>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</si>
  <si>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</si>
  <si>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</si>
  <si>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</si>
  <si>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</si>
  <si>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</si>
  <si>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</si>
  <si>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</si>
  <si>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</si>
  <si>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</si>
  <si>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</si>
  <si>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</si>
  <si>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</si>
  <si>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</si>
  <si>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</si>
  <si>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</si>
  <si>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</si>
  <si>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</si>
  <si>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</si>
  <si>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</si>
  <si>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</si>
  <si>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</si>
  <si>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</si>
  <si>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</si>
  <si>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</si>
  <si>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</si>
  <si>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</si>
  <si>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</si>
  <si>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</si>
  <si>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</si>
  <si>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</si>
  <si>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</si>
  <si>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</si>
  <si>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</si>
  <si>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</si>
  <si>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</si>
  <si>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</si>
  <si>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</si>
  <si>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</si>
  <si>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</si>
  <si>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</si>
  <si>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</si>
  <si>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</si>
  <si>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</si>
  <si>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</si>
  <si>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</si>
  <si>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</si>
  <si>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</si>
  <si>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</si>
  <si>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</si>
  <si>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</si>
  <si>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</si>
  <si>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</si>
  <si>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</si>
  <si>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</si>
  <si>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</si>
  <si>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</si>
  <si>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</si>
  <si>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</si>
  <si>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</si>
  <si>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</si>
  <si>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</si>
  <si>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</si>
  <si>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</si>
  <si>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</si>
  <si>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</si>
  <si>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</si>
  <si>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</si>
  <si>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</si>
  <si>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</si>
  <si>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</si>
  <si>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</si>
  <si>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</si>
  <si>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</si>
  <si>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</si>
  <si>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</si>
  <si>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</si>
  <si>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</si>
  <si>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</si>
  <si>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</si>
  <si>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</si>
  <si>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</si>
  <si>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</si>
  <si>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</si>
  <si>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</si>
  <si>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</si>
  <si>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</si>
  <si>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</si>
  <si>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</si>
  <si>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</si>
  <si>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</si>
  <si>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</si>
  <si>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</si>
  <si>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</si>
  <si>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</si>
  <si>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</si>
  <si>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</si>
  <si>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</si>
  <si>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</si>
  <si>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</si>
  <si>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</si>
  <si>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</si>
  <si>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</si>
  <si>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</si>
  <si>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</si>
  <si>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</si>
  <si>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</si>
  <si>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</si>
  <si>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</si>
  <si>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</si>
  <si>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</si>
  <si>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</si>
  <si>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</si>
  <si>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</si>
  <si>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</si>
  <si>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</si>
  <si>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</si>
  <si>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</si>
  <si>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</si>
  <si>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</si>
  <si>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</si>
  <si>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</si>
  <si>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</si>
  <si>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</si>
  <si>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</si>
  <si>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</si>
  <si>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</si>
  <si>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</si>
  <si>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</si>
  <si>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</si>
  <si>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</si>
  <si>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</si>
  <si>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</si>
  <si>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</si>
  <si>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</si>
  <si>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</si>
  <si>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</si>
  <si>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</si>
  <si>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</si>
  <si>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</si>
  <si>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</si>
  <si>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</si>
  <si>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</si>
  <si>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</si>
  <si>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</si>
  <si>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</si>
  <si>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</si>
  <si>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</si>
  <si>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</si>
  <si>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</si>
  <si>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</si>
  <si>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</si>
  <si>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</si>
  <si>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</si>
  <si>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</si>
  <si>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</si>
  <si>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</si>
  <si>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</si>
  <si>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</si>
  <si>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</si>
  <si>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</si>
  <si>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</si>
  <si>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</si>
  <si>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</si>
  <si>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</si>
  <si>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</si>
  <si>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</si>
  <si>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</si>
  <si>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</si>
  <si>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</si>
  <si>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</si>
  <si>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</si>
  <si>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</si>
  <si>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</si>
  <si>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</si>
  <si>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</si>
  <si>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</si>
  <si>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</si>
  <si>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</si>
  <si>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</si>
  <si>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</si>
  <si>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</si>
  <si>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</si>
  <si>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</si>
  <si>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</si>
  <si>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</si>
  <si>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</si>
  <si>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</si>
  <si>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</si>
  <si>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</si>
  <si>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</si>
  <si>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</si>
  <si>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</si>
  <si>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</si>
  <si>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</si>
  <si>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</si>
  <si>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</si>
  <si>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</si>
  <si>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</si>
  <si>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</si>
  <si>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</si>
  <si>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</si>
  <si>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</si>
  <si>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</si>
  <si>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</si>
  <si>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</si>
  <si>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</si>
  <si>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</si>
  <si>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</si>
  <si>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</si>
  <si>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</si>
  <si>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</si>
  <si>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</si>
  <si>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</si>
  <si>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</si>
  <si>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</si>
  <si>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</si>
  <si>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</si>
  <si>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</si>
  <si>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</si>
  <si>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</si>
  <si>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</si>
  <si>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</si>
  <si>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</si>
  <si>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</si>
  <si>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</si>
  <si>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</si>
  <si>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</si>
  <si>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</si>
  <si>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</si>
  <si>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</si>
  <si>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</si>
  <si>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</si>
  <si>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</si>
  <si>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</si>
  <si>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</si>
  <si>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</si>
  <si>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</si>
  <si>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</si>
  <si>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</si>
  <si>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</si>
  <si>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</si>
  <si>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</si>
  <si>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</si>
  <si>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</si>
  <si>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</si>
  <si>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</si>
  <si>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</si>
  <si>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</si>
  <si>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</si>
  <si>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</si>
  <si>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</si>
  <si>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</si>
  <si>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</si>
  <si>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</si>
  <si>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</si>
  <si>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</si>
  <si>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</si>
  <si>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</si>
  <si>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</si>
  <si>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</si>
  <si>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</si>
  <si>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</si>
  <si>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</si>
  <si>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</si>
  <si>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</si>
  <si>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</si>
  <si>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</si>
  <si>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</si>
  <si>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</si>
  <si>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</si>
  <si>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</si>
  <si>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</si>
  <si>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</si>
  <si>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</si>
  <si>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</si>
  <si>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</si>
  <si>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</si>
  <si>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</si>
  <si>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</si>
  <si>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</si>
  <si>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</si>
  <si>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</si>
  <si>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</si>
  <si>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</si>
  <si>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</si>
  <si>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</si>
  <si>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</si>
  <si>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</si>
  <si>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</si>
  <si>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</si>
  <si>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</si>
  <si>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</si>
  <si>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</si>
  <si>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</si>
  <si>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</si>
  <si>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</si>
  <si>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</si>
  <si>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</si>
  <si>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</si>
  <si>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</si>
  <si>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</si>
  <si>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</si>
  <si>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</si>
  <si>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</si>
  <si>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</si>
  <si>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</si>
  <si>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</si>
  <si>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</si>
  <si>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</si>
  <si>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</si>
  <si>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</si>
  <si>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</si>
  <si>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</si>
  <si>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</si>
  <si>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</si>
  <si>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</si>
  <si>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</si>
  <si>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</si>
  <si>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</si>
  <si>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</si>
  <si>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</si>
  <si>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</si>
  <si>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</si>
  <si>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</si>
  <si>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</si>
  <si>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</si>
  <si>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</si>
  <si>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</si>
  <si>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</si>
  <si>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</si>
  <si>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</si>
  <si>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</si>
  <si>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</si>
  <si>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</si>
  <si>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</si>
  <si>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</si>
  <si>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</si>
  <si>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</si>
  <si>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</si>
  <si>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</si>
  <si>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</si>
  <si>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</si>
  <si>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</si>
  <si>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</si>
  <si>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</si>
  <si>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</si>
  <si>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</si>
  <si>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</si>
  <si>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</si>
  <si>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</si>
  <si>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</si>
  <si>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</si>
  <si>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</si>
  <si>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</si>
  <si>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</si>
  <si>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</si>
  <si>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</si>
  <si>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</si>
  <si>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</si>
  <si>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</si>
  <si>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</si>
  <si>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</si>
  <si>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</si>
  <si>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</si>
  <si>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</si>
  <si>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</si>
  <si>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</si>
  <si>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</si>
  <si>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</si>
  <si>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</si>
  <si>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</si>
  <si>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</si>
  <si>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</si>
  <si>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</si>
  <si>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</si>
  <si>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</si>
  <si>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</si>
  <si>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</si>
  <si>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</si>
  <si>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</si>
  <si>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</si>
  <si>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</si>
  <si>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</si>
  <si>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</si>
  <si>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</si>
  <si>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</si>
  <si>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</si>
  <si>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</si>
  <si>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</si>
  <si>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</si>
  <si>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</si>
  <si>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</si>
  <si>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</si>
  <si>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</si>
  <si>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</si>
  <si>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</si>
  <si>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</si>
  <si>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</si>
  <si>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</si>
  <si>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</si>
  <si>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</si>
  <si>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</si>
  <si>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</si>
  <si>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</si>
  <si>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</si>
  <si>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</si>
  <si>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</si>
  <si>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</si>
  <si>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</si>
  <si>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</si>
  <si>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</si>
  <si>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</si>
  <si>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</si>
  <si>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</si>
  <si>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</si>
  <si>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</si>
  <si>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</si>
  <si>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</si>
  <si>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</si>
  <si>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</si>
  <si>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</si>
  <si>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</si>
  <si>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</si>
  <si>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</si>
  <si>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</si>
  <si>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</si>
  <si>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</si>
  <si>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</si>
  <si>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</si>
  <si>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</si>
  <si>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</si>
  <si>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</si>
  <si>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</si>
  <si>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</si>
  <si>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</si>
  <si>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</si>
  <si>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</si>
  <si>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</si>
  <si>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</si>
  <si>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</si>
  <si>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</si>
  <si>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</si>
  <si>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</si>
  <si>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</si>
  <si>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</si>
  <si>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</si>
  <si>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</si>
  <si>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</si>
  <si>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</si>
  <si>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</si>
  <si>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</si>
  <si>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</si>
  <si>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</si>
  <si>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</si>
  <si>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</si>
  <si>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</si>
  <si>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</si>
  <si>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</si>
  <si>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</si>
  <si>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</si>
  <si>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</si>
  <si>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</si>
  <si>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</si>
  <si>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</si>
  <si>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</si>
  <si>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</si>
  <si>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</si>
  <si>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</si>
  <si>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</si>
  <si>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</si>
  <si>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</si>
  <si>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</si>
  <si>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</si>
  <si>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</si>
  <si>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</si>
  <si>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</si>
  <si>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</si>
  <si>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</si>
  <si>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</si>
  <si>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</si>
  <si>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</si>
  <si>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</si>
  <si>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</si>
  <si>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</si>
  <si>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</si>
  <si>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</si>
  <si>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</si>
  <si>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</si>
  <si>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</si>
  <si>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</si>
  <si>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</si>
  <si>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</si>
  <si>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</si>
  <si>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</si>
  <si>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</si>
  <si>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</si>
  <si>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</si>
  <si>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</si>
  <si>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</si>
  <si>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</si>
  <si>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</si>
  <si>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</si>
  <si>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</si>
  <si>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</si>
  <si>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</si>
  <si>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</si>
  <si>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</si>
  <si>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</si>
  <si>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</si>
  <si>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</si>
  <si>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</si>
  <si>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</si>
  <si>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</si>
  <si>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</si>
  <si>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</si>
  <si>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</si>
  <si>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</si>
  <si>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</si>
  <si>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</si>
  <si>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</si>
  <si>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</si>
  <si>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</si>
  <si>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</si>
  <si>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</si>
  <si>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</si>
  <si>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</si>
  <si>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</si>
  <si>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</si>
  <si>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</si>
  <si>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</si>
  <si>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</si>
  <si>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</si>
  <si>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</si>
  <si>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</si>
  <si>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</si>
  <si>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</si>
  <si>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</si>
  <si>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</si>
  <si>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</si>
  <si>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</si>
  <si>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</si>
  <si>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</si>
  <si>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</si>
  <si>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</si>
  <si>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</si>
  <si>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</si>
  <si>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</si>
  <si>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</si>
  <si>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</si>
  <si>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</si>
  <si>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</si>
  <si>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</si>
  <si>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</si>
  <si>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</si>
  <si>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</si>
  <si>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</si>
  <si>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</si>
  <si>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</si>
  <si>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</si>
  <si>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</si>
  <si>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</si>
  <si>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</si>
  <si>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</si>
  <si>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</si>
  <si>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</si>
  <si>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</si>
  <si>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</si>
  <si>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</si>
  <si>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</si>
  <si>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</si>
  <si>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</si>
  <si>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</si>
  <si>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</si>
  <si>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</si>
  <si>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</si>
  <si>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</si>
  <si>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</si>
  <si>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</si>
  <si>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</si>
  <si>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</si>
  <si>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</si>
  <si>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</si>
  <si>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</si>
  <si>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</si>
  <si>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</si>
  <si>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</si>
  <si>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</si>
  <si>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</si>
  <si>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</si>
  <si>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</si>
  <si>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</si>
  <si>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</si>
  <si>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</si>
  <si>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</si>
  <si>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</si>
  <si>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</si>
  <si>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</si>
  <si>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</si>
  <si>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</si>
  <si>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</si>
  <si>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</si>
  <si>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</si>
  <si>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</si>
  <si>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</si>
  <si>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</si>
  <si>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</si>
  <si>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</si>
  <si>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</si>
  <si>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</si>
  <si>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</si>
  <si>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</si>
  <si>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</si>
  <si>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</si>
  <si>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</si>
  <si>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</si>
  <si>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</si>
  <si>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</si>
  <si>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</si>
  <si>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</si>
  <si>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</si>
  <si>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</si>
  <si>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</si>
  <si>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</si>
  <si>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</si>
  <si>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</si>
  <si>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</si>
  <si>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</si>
  <si>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</si>
  <si>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</si>
  <si>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</si>
  <si>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</si>
  <si>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</si>
  <si>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</si>
  <si>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</si>
  <si>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</si>
  <si>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</si>
  <si>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</si>
  <si>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</si>
  <si>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</si>
  <si>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</si>
  <si>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</si>
  <si>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</si>
  <si>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</si>
  <si>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</si>
  <si>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</si>
  <si>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</si>
  <si>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</si>
  <si>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</si>
  <si>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</si>
  <si>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</si>
  <si>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</si>
  <si>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</si>
  <si>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</si>
  <si>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</si>
  <si>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</si>
  <si>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</si>
  <si>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</si>
  <si>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</si>
  <si>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</si>
  <si>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</si>
  <si>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</si>
  <si>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</si>
  <si>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</si>
  <si>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</si>
  <si>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</si>
  <si>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</si>
  <si>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</si>
  <si>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</si>
  <si>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</si>
  <si>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</si>
  <si>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</si>
  <si>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</si>
  <si>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</si>
  <si>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</si>
  <si>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</si>
  <si>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</si>
  <si>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</si>
  <si>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</si>
  <si>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</si>
  <si>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</si>
  <si>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</si>
  <si>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</si>
  <si>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</si>
  <si>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</si>
  <si>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</si>
  <si>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</si>
  <si>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</si>
  <si>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</si>
  <si>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</si>
  <si>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</si>
  <si>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</si>
  <si>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</si>
  <si>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</si>
  <si>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</si>
  <si>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</si>
  <si>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</si>
  <si>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</si>
  <si>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</si>
  <si>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</si>
  <si>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</si>
  <si>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</si>
  <si>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</si>
  <si>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</si>
  <si>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</si>
  <si>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</si>
  <si>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</si>
  <si>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</si>
  <si>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</si>
  <si>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</si>
  <si>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</si>
  <si>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</si>
  <si>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</si>
  <si>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</si>
  <si>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</si>
  <si>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</si>
  <si>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</si>
  <si>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</si>
  <si>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</si>
  <si>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</si>
  <si>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</si>
  <si>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</si>
  <si>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</si>
  <si>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</si>
  <si>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</si>
  <si>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</si>
  <si>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</si>
  <si>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</si>
  <si>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</si>
  <si>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</si>
  <si>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</si>
  <si>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</si>
  <si>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</si>
  <si>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</si>
  <si>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</si>
  <si>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</si>
  <si>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</si>
  <si>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</si>
  <si>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</si>
  <si>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</si>
  <si>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</si>
  <si>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</si>
  <si>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</si>
  <si>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</si>
  <si>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</si>
  <si>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</si>
  <si>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</si>
  <si>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</si>
  <si>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</si>
  <si>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</si>
  <si>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</si>
  <si>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</si>
  <si>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</si>
  <si>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</si>
  <si>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</si>
  <si>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</si>
  <si>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</si>
  <si>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</si>
  <si>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</si>
  <si>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</si>
  <si>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</si>
  <si>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</si>
  <si>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</si>
  <si>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</si>
  <si>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</si>
  <si>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</si>
  <si>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</si>
  <si>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</si>
  <si>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</si>
  <si>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</si>
  <si>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</si>
  <si>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</si>
  <si>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</si>
  <si>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</si>
  <si>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</si>
  <si>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</si>
  <si>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</si>
  <si>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</si>
  <si>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</si>
  <si>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</si>
  <si>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</si>
  <si>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</si>
  <si>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</si>
  <si>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</si>
  <si>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</si>
  <si>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</si>
  <si>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</si>
  <si>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</si>
  <si>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</si>
  <si>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</si>
  <si>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</si>
  <si>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</si>
  <si>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</si>
  <si>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</si>
  <si>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</si>
  <si>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</si>
  <si>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</si>
  <si>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</si>
  <si>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</si>
  <si>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</si>
  <si>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</si>
  <si>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</si>
  <si>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</si>
  <si>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</si>
  <si>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</si>
  <si>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</si>
  <si>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</si>
  <si>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</si>
  <si>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</si>
  <si>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</si>
  <si>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</si>
  <si>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</si>
  <si>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</si>
  <si>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</si>
  <si>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</si>
  <si>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</si>
  <si>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</si>
  <si>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</si>
  <si>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</si>
  <si>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</si>
  <si>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</si>
  <si>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</si>
  <si>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</si>
  <si>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</si>
  <si>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</si>
  <si>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</si>
  <si>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</si>
  <si>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</si>
  <si>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</si>
  <si>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</si>
  <si>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</si>
  <si>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</si>
  <si>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</si>
  <si>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</si>
  <si>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</si>
  <si>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</si>
  <si>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</si>
  <si>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</si>
  <si>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</si>
  <si>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</si>
  <si>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</si>
  <si>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</si>
  <si>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</si>
  <si>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</si>
  <si>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</si>
  <si>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</si>
  <si>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</si>
  <si>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</si>
  <si>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</si>
  <si>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</si>
  <si>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</si>
  <si>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</si>
  <si>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</si>
  <si>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</si>
  <si>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</si>
  <si>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</si>
  <si>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</si>
  <si>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</si>
  <si>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</si>
  <si>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</si>
  <si>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</si>
  <si>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</si>
  <si>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</si>
  <si>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</si>
  <si>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</si>
  <si>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</si>
  <si>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</si>
  <si>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</si>
  <si>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</si>
  <si>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</si>
  <si>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</si>
  <si>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</si>
  <si>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</si>
  <si>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</si>
  <si>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</si>
  <si>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</si>
  <si>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</si>
  <si>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</si>
  <si>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</si>
  <si>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</si>
  <si>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</si>
  <si>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</si>
  <si>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</si>
  <si>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</si>
  <si>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</si>
  <si>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</si>
  <si>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</si>
  <si>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</si>
  <si>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</si>
  <si>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</si>
  <si>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</si>
  <si>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</si>
  <si>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</si>
  <si>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</si>
  <si>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</si>
  <si>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</si>
  <si>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</si>
  <si>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</si>
  <si>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</si>
  <si>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</si>
  <si>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</si>
  <si>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</si>
  <si>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</si>
  <si>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</si>
  <si>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</si>
  <si>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</si>
  <si>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</si>
  <si>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</si>
  <si>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</si>
  <si>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</si>
  <si>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</si>
  <si>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</si>
  <si>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</si>
  <si>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</si>
  <si>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</si>
  <si>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</si>
  <si>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</si>
  <si>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</si>
  <si>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</si>
  <si>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</si>
  <si>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</si>
  <si>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</si>
  <si>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</si>
  <si>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</si>
  <si>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</si>
  <si>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</si>
  <si>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</si>
  <si>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</si>
  <si>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</si>
  <si>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</si>
  <si>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</si>
  <si>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</si>
  <si>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</si>
  <si>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</si>
  <si>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</si>
  <si>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</si>
  <si>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</si>
  <si>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</si>
  <si>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</si>
  <si>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</si>
  <si>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</si>
  <si>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</si>
  <si>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</si>
  <si>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</si>
  <si>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</si>
  <si>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</si>
  <si>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</si>
  <si>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</si>
  <si>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</si>
  <si>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</si>
  <si>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</si>
  <si>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</si>
  <si>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</si>
  <si>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</si>
  <si>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</si>
  <si>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</si>
  <si>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</si>
  <si>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</si>
  <si>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</si>
  <si>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</si>
  <si>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</si>
  <si>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</si>
  <si>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</si>
  <si>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</si>
  <si>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</si>
  <si>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</si>
  <si>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</si>
  <si>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</si>
  <si>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</si>
  <si>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</si>
  <si>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</si>
  <si>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</si>
  <si>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</si>
  <si>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</si>
  <si>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</si>
  <si>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</si>
  <si>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</si>
  <si>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</si>
  <si>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</si>
  <si>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</si>
  <si>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</si>
  <si>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</si>
  <si>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</si>
  <si>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</si>
  <si>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</si>
  <si>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</si>
  <si>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</si>
  <si>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</si>
  <si>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</si>
  <si>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</si>
  <si>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</si>
  <si>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</si>
  <si>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</si>
  <si>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</si>
  <si>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</si>
  <si>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</si>
  <si>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</si>
  <si>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</si>
  <si>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</si>
  <si>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</si>
  <si>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</si>
  <si>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</si>
  <si>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</si>
  <si>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</si>
  <si>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</si>
  <si>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</si>
  <si>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</si>
  <si>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</si>
  <si>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</si>
  <si>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</si>
  <si>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</si>
  <si>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</si>
  <si>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</si>
  <si>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</si>
  <si>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</si>
  <si>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</si>
  <si>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</si>
  <si>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</si>
  <si>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</si>
  <si>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</si>
  <si>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</si>
  <si>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</si>
  <si>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</si>
  <si>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</si>
  <si>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</si>
  <si>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</si>
  <si>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</si>
  <si>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</si>
  <si>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</si>
  <si>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</si>
  <si>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</si>
  <si>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</si>
  <si>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</si>
  <si>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</si>
  <si>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</si>
  <si>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</si>
  <si>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</si>
  <si>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</si>
  <si>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</si>
  <si>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</si>
  <si>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</si>
  <si>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</si>
  <si>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</si>
  <si>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</si>
  <si>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</si>
  <si>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</si>
  <si>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</si>
  <si>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</si>
  <si>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</si>
  <si>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</si>
  <si>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</si>
  <si>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</si>
  <si>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</si>
  <si>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</si>
  <si>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</si>
  <si>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</si>
  <si>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</si>
  <si>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</si>
  <si>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</si>
  <si>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</si>
  <si>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</si>
  <si>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</si>
  <si>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</si>
  <si>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</si>
  <si>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</si>
  <si>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</si>
  <si>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</si>
  <si>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</si>
  <si>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</si>
  <si>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</si>
  <si>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</si>
  <si>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</si>
  <si>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</si>
  <si>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</si>
  <si>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</si>
  <si>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</si>
  <si>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</si>
  <si>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</si>
  <si>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</si>
  <si>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</si>
  <si>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</si>
  <si>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</si>
  <si>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</si>
  <si>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</si>
  <si>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</si>
  <si>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</si>
  <si>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</si>
  <si>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</si>
  <si>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</si>
  <si>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</si>
  <si>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</si>
  <si>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</si>
  <si>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</si>
  <si>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</si>
  <si>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</si>
  <si>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</si>
  <si>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</si>
  <si>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</si>
  <si>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</si>
  <si>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</si>
  <si>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</si>
  <si>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</si>
  <si>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</si>
  <si>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</si>
  <si>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</si>
  <si>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</si>
  <si>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</si>
  <si>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</si>
  <si>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</si>
  <si>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</si>
  <si>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</si>
  <si>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</si>
  <si>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</si>
  <si>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</si>
  <si>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</si>
  <si>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</si>
  <si>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</si>
  <si>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</si>
  <si>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</si>
  <si>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</si>
  <si>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</si>
  <si>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</si>
  <si>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</si>
  <si>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</si>
  <si>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</si>
  <si>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</si>
  <si>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</si>
  <si>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</si>
  <si>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</si>
  <si>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</si>
  <si>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</si>
  <si>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</si>
  <si>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</si>
  <si>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</si>
  <si>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</si>
  <si>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</si>
  <si>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</si>
  <si>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</si>
  <si>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</si>
  <si>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</si>
  <si>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</si>
  <si>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</si>
  <si>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</si>
  <si>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</si>
  <si>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</si>
  <si>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</si>
  <si>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</si>
  <si>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</si>
  <si>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</si>
  <si>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</si>
  <si>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</si>
  <si>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</si>
  <si>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</si>
  <si>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</si>
  <si>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</si>
  <si>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</si>
  <si>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</si>
  <si>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</si>
  <si>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</si>
  <si>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</si>
  <si>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</si>
  <si>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</si>
  <si>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</si>
  <si>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</si>
  <si>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</si>
  <si>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</si>
  <si>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</si>
  <si>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</si>
  <si>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</si>
  <si>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</si>
  <si>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</si>
  <si>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</si>
  <si>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</si>
  <si>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</si>
  <si>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</si>
  <si>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</si>
  <si>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</si>
  <si>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</si>
  <si>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</si>
  <si>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</si>
  <si>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</si>
  <si>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</si>
  <si>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</si>
  <si>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</si>
  <si>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</si>
  <si>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</si>
  <si>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</si>
  <si>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</si>
  <si>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</si>
  <si>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</si>
  <si>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</si>
  <si>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</si>
  <si>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</si>
  <si>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</si>
  <si>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</si>
  <si>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</si>
  <si>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</si>
  <si>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</si>
  <si>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</si>
  <si>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</si>
  <si>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</si>
  <si>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</si>
  <si>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</si>
  <si>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</si>
  <si>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</si>
  <si>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</si>
  <si>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</si>
  <si>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</si>
  <si>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</si>
  <si>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</si>
  <si>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</si>
  <si>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</si>
  <si>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</si>
  <si>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</si>
  <si>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</si>
  <si>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</si>
  <si>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</si>
  <si>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</si>
  <si>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</si>
  <si>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</si>
  <si>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</si>
  <si>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</si>
  <si>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</si>
  <si>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</si>
  <si>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</si>
  <si>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</si>
  <si>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</si>
  <si>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</si>
  <si>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</si>
  <si>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</si>
  <si>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</si>
  <si>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</si>
  <si>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</si>
  <si>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</si>
  <si>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</si>
  <si>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</si>
  <si>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</si>
  <si>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</si>
  <si>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</si>
  <si>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</si>
  <si>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</si>
  <si>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</si>
  <si>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</si>
  <si>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</si>
  <si>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</si>
  <si>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</si>
  <si>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</si>
  <si>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</si>
  <si>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</si>
  <si>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</si>
  <si>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</si>
  <si>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</si>
  <si>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</si>
  <si>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</si>
  <si>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</si>
  <si>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</si>
  <si>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</si>
  <si>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</si>
  <si>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</si>
  <si>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</si>
  <si>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</si>
  <si>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</si>
  <si>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</si>
  <si>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</si>
  <si>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</si>
  <si>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</si>
  <si>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</si>
  <si>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</si>
  <si>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</si>
  <si>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</si>
  <si>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</si>
  <si>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</si>
  <si>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</si>
  <si>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</si>
  <si>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</si>
  <si>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</si>
  <si>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</si>
  <si>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</si>
  <si>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</si>
  <si>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</si>
  <si>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</si>
  <si>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</si>
  <si>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</si>
  <si>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</si>
  <si>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</si>
  <si>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</si>
  <si>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</si>
  <si>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</si>
  <si>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</si>
  <si>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</si>
  <si>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</si>
  <si>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</si>
  <si>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</si>
  <si>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</si>
  <si>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</si>
  <si>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</si>
  <si>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</si>
  <si>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</si>
  <si>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</si>
  <si>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</si>
  <si>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</si>
  <si>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</si>
  <si>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</si>
  <si>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</si>
  <si>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</si>
  <si>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</si>
  <si>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</si>
  <si>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</si>
  <si>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</si>
  <si>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</si>
  <si>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</si>
  <si>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</si>
  <si>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</si>
  <si>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</si>
  <si>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</si>
  <si>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</si>
  <si>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</si>
  <si>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</si>
  <si>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</si>
  <si>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</si>
  <si>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</si>
  <si>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</si>
  <si>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</si>
  <si>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</si>
  <si>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</si>
  <si>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</si>
  <si>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</si>
  <si>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</si>
  <si>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</si>
  <si>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</si>
  <si>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</si>
  <si>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</si>
  <si>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</si>
  <si>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</si>
  <si>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</si>
  <si>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</si>
  <si>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</si>
  <si>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</si>
  <si>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</si>
  <si>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</si>
  <si>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</si>
  <si>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</si>
  <si>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</si>
  <si>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</si>
  <si>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</si>
  <si>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</si>
  <si>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</si>
  <si>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</si>
  <si>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</si>
  <si>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</si>
  <si>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</si>
  <si>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</si>
  <si>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</si>
  <si>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</si>
  <si>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</si>
  <si>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</si>
  <si>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</si>
  <si>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</si>
  <si>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</si>
  <si>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</si>
  <si>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</si>
  <si>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</si>
  <si>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</si>
  <si>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</si>
  <si>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</si>
  <si>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</si>
  <si>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</si>
  <si>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</si>
  <si>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</si>
  <si>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</si>
  <si>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</si>
  <si>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</si>
  <si>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</si>
  <si>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</si>
  <si>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</si>
  <si>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</si>
  <si>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</si>
  <si>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</si>
  <si>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</si>
  <si>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</si>
  <si>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</si>
  <si>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</si>
  <si>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</si>
  <si>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</si>
  <si>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</si>
  <si>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</si>
  <si>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</si>
  <si>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</si>
  <si>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</si>
  <si>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</si>
  <si>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</si>
  <si>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</si>
  <si>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</si>
  <si>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</si>
  <si>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</si>
  <si>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</si>
  <si>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</si>
  <si>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</si>
  <si>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</si>
  <si>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</si>
  <si>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</si>
  <si>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</si>
  <si>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</si>
  <si>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</si>
  <si>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</si>
  <si>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</si>
  <si>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</si>
  <si>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</si>
  <si>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</si>
  <si>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</si>
  <si>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</si>
  <si>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</si>
  <si>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</si>
  <si>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</si>
  <si>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</si>
  <si>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</si>
  <si>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</si>
  <si>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</si>
  <si>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</si>
  <si>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</si>
  <si>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</si>
  <si>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</si>
  <si>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</si>
  <si>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</si>
  <si>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</si>
  <si>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</si>
  <si>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</si>
  <si>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</si>
  <si>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</si>
  <si>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</si>
  <si>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</si>
  <si>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</si>
  <si>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</si>
  <si>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</si>
  <si>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</si>
  <si>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</si>
  <si>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</si>
  <si>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</si>
  <si>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</si>
  <si>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</si>
  <si>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</si>
  <si>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</si>
  <si>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</si>
  <si>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</si>
  <si>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</si>
  <si>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</si>
  <si>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</si>
  <si>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</si>
  <si>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</si>
  <si>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</si>
  <si>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</si>
  <si>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</si>
  <si>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</si>
  <si>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</si>
  <si>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</si>
  <si>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</si>
  <si>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</si>
  <si>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</si>
  <si>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</si>
  <si>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</si>
  <si>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</si>
  <si>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</si>
  <si>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</si>
  <si>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</si>
  <si>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</si>
  <si>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</si>
  <si>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</si>
  <si>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</si>
  <si>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</si>
  <si>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</si>
  <si>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</si>
  <si>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</si>
  <si>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</si>
  <si>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</si>
  <si>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</si>
  <si>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</si>
  <si>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</si>
  <si>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</si>
  <si>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</si>
  <si>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</si>
  <si>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</si>
  <si>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</si>
  <si>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</si>
  <si>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</si>
  <si>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</si>
  <si>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</si>
  <si>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</si>
  <si>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</si>
  <si>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</si>
  <si>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</si>
  <si>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</si>
  <si>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</si>
  <si>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</si>
  <si>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</si>
  <si>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</si>
  <si>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</si>
  <si>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</si>
  <si>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</si>
  <si>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</si>
  <si>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</si>
  <si>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</si>
  <si>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</si>
  <si>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</si>
  <si>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</si>
  <si>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</si>
  <si>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</si>
  <si>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</si>
  <si>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</si>
  <si>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</si>
  <si>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</si>
  <si>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</si>
  <si>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</si>
  <si>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</si>
  <si>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</si>
  <si>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</si>
  <si>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</si>
  <si>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</si>
  <si>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</si>
  <si>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</si>
  <si>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</si>
  <si>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</si>
  <si>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</si>
  <si>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</si>
  <si>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</si>
  <si>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</si>
  <si>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</si>
  <si>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</si>
  <si>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</si>
  <si>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</si>
  <si>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</si>
  <si>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</si>
  <si>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</si>
  <si>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</si>
  <si>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</si>
  <si>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</si>
  <si>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</si>
  <si>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</si>
  <si>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</si>
  <si>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</si>
  <si>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</si>
  <si>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</si>
  <si>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</si>
  <si>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</si>
  <si>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</si>
  <si>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</si>
  <si>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</si>
  <si>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</si>
  <si>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</si>
  <si>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</si>
  <si>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</si>
  <si>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</si>
  <si>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</si>
  <si>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</si>
  <si>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</si>
  <si>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</si>
  <si>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</si>
  <si>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</si>
  <si>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</si>
  <si>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</si>
  <si>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</si>
  <si>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</si>
  <si>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</si>
  <si>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</si>
  <si>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</si>
  <si>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</si>
  <si>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</si>
  <si>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</si>
  <si>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</si>
  <si>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</si>
  <si>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</si>
  <si>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</si>
  <si>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</si>
  <si>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</si>
  <si>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</si>
  <si>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</si>
  <si>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</si>
  <si>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</si>
  <si>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</si>
  <si>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</si>
  <si>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</si>
  <si>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</si>
  <si>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</si>
  <si>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</si>
  <si>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</si>
  <si>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</si>
  <si>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</si>
  <si>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</si>
  <si>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</si>
  <si>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</si>
  <si>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</si>
  <si>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</si>
  <si>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</si>
  <si>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</si>
  <si>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</si>
  <si>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</si>
  <si>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</si>
  <si>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</si>
  <si>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</si>
  <si>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</si>
  <si>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</si>
  <si>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</si>
  <si>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</si>
  <si>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</si>
  <si>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</si>
  <si>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</si>
  <si>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</si>
  <si>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</si>
  <si>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</si>
  <si>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</si>
  <si>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</si>
  <si>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</si>
  <si>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</si>
  <si>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</si>
  <si>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</si>
  <si>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</si>
  <si>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</si>
  <si>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</si>
  <si>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</si>
  <si>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</si>
  <si>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</si>
  <si>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</si>
  <si>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</si>
  <si>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</si>
  <si>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</si>
  <si>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</si>
  <si>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</si>
  <si>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</si>
  <si>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</si>
  <si>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</si>
  <si>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</si>
  <si>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</si>
  <si>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</si>
  <si>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</si>
  <si>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</si>
  <si>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</si>
  <si>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</si>
  <si>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</si>
  <si>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</si>
  <si>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</si>
  <si>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</si>
  <si>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</si>
  <si>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</si>
  <si>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</si>
  <si>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</si>
  <si>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</si>
  <si>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</si>
  <si>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</si>
  <si>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</si>
  <si>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</si>
  <si>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</si>
  <si>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</si>
  <si>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</si>
  <si>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</si>
  <si>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</si>
  <si>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</si>
  <si>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</si>
  <si>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</si>
  <si>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</si>
  <si>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</si>
  <si>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</si>
  <si>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</si>
  <si>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</si>
  <si>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</si>
  <si>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</si>
  <si>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</si>
  <si>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</si>
  <si>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</si>
  <si>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</si>
  <si>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</si>
  <si>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</si>
  <si>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</si>
  <si>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</si>
  <si>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</si>
  <si>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</si>
  <si>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</si>
  <si>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</si>
  <si>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</si>
  <si>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</si>
  <si>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</si>
  <si>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</si>
  <si>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</si>
  <si>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</si>
  <si>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</si>
  <si>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</si>
  <si>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</si>
  <si>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</si>
  <si>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</si>
  <si>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</si>
  <si>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</si>
  <si>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</si>
  <si>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</si>
  <si>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</si>
  <si>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</si>
  <si>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</si>
  <si>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</si>
  <si>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</si>
  <si>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</si>
  <si>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</si>
  <si>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</si>
  <si>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</si>
  <si>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</si>
  <si>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</si>
  <si>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</si>
  <si>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</si>
  <si>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</si>
  <si>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</si>
  <si>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</si>
  <si>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</si>
  <si>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</si>
  <si>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</si>
  <si>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</si>
  <si>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</si>
  <si>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</si>
  <si>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</si>
  <si>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</si>
  <si>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</si>
  <si>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</si>
  <si>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</si>
  <si>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</si>
  <si>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</si>
  <si>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</si>
  <si>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</si>
  <si>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</si>
  <si>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</si>
  <si>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</si>
  <si>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</si>
  <si>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</si>
  <si>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</si>
  <si>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</si>
  <si>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</si>
  <si>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</si>
  <si>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</si>
  <si>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</si>
  <si>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</si>
  <si>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</si>
  <si>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</si>
  <si>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</si>
  <si>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</si>
  <si>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</si>
  <si>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</si>
  <si>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</si>
  <si>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</si>
  <si>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</si>
  <si>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</si>
  <si>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</si>
  <si>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</si>
  <si>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</si>
  <si>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</si>
  <si>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</si>
  <si>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</si>
  <si>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</si>
  <si>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</si>
  <si>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</si>
  <si>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</si>
  <si>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</si>
  <si>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</si>
  <si>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</si>
  <si>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</si>
  <si>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</si>
  <si>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</si>
  <si>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</si>
  <si>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</si>
  <si>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</si>
  <si>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</si>
  <si>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</si>
  <si>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</si>
  <si>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</si>
  <si>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</si>
  <si>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</si>
  <si>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</si>
  <si>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</si>
  <si>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</si>
  <si>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</si>
  <si>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</si>
  <si>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</si>
  <si>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</si>
  <si>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</si>
  <si>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</si>
  <si>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</si>
  <si>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</si>
  <si>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</si>
  <si>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</si>
  <si>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</si>
  <si>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</si>
  <si>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</si>
  <si>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</si>
  <si>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</si>
  <si>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</si>
  <si>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</si>
  <si>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</si>
  <si>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</si>
  <si>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</si>
  <si>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</si>
  <si>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</si>
  <si>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</si>
  <si>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</si>
  <si>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</si>
  <si>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</si>
  <si>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</si>
  <si>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</si>
  <si>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</si>
  <si>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</si>
  <si>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</si>
  <si>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</si>
  <si>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</si>
  <si>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</si>
  <si>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</si>
  <si>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</si>
  <si>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</si>
  <si>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</si>
  <si>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</si>
  <si>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</si>
  <si>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</si>
  <si>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</si>
  <si>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</si>
  <si>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</si>
  <si>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</si>
  <si>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</si>
  <si>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</si>
  <si>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</si>
  <si>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</si>
  <si>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</si>
  <si>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</si>
  <si>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</si>
  <si>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</si>
  <si>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</si>
  <si>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</si>
  <si>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</si>
  <si>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</si>
  <si>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</si>
  <si>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</si>
  <si>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</si>
  <si>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</si>
  <si>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</si>
  <si>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</si>
  <si>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</si>
  <si>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</si>
  <si>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</si>
  <si>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</si>
  <si>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</si>
  <si>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</si>
  <si>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</si>
  <si>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</si>
  <si>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</si>
  <si>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</si>
  <si>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</si>
  <si>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</si>
  <si>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</si>
  <si>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</si>
  <si>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</si>
  <si>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</si>
  <si>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</si>
  <si>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</si>
  <si>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</si>
  <si>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</si>
  <si>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</si>
  <si>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</si>
  <si>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</si>
  <si>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</si>
  <si>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</si>
  <si>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</si>
  <si>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</si>
  <si>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</si>
  <si>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</si>
  <si>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</si>
  <si>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</si>
  <si>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</si>
  <si>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</si>
  <si>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</si>
  <si>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</si>
  <si>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</si>
  <si>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</si>
  <si>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</si>
  <si>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</si>
  <si>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</si>
  <si>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</si>
  <si>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</si>
  <si>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</si>
  <si>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</si>
  <si>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</si>
  <si>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</si>
  <si>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</si>
  <si>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</si>
  <si>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</si>
  <si>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</si>
  <si>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</si>
  <si>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</si>
  <si>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</si>
  <si>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</si>
  <si>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</si>
  <si>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</si>
  <si>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</si>
  <si>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</si>
  <si>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</si>
  <si>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</si>
  <si>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</si>
  <si>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</si>
  <si>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</si>
  <si>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</si>
  <si>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</si>
  <si>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</si>
  <si>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</si>
  <si>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</si>
  <si>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</si>
  <si>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</si>
  <si>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</si>
  <si>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</si>
  <si>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</si>
  <si>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</si>
  <si>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</si>
  <si>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</si>
  <si>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</si>
  <si>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</si>
  <si>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</si>
  <si>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</si>
  <si>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</si>
  <si>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</si>
  <si>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</si>
  <si>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</si>
  <si>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</si>
  <si>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</si>
  <si>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</si>
  <si>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</si>
  <si>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</si>
  <si>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</si>
  <si>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</si>
  <si>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</si>
  <si>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</si>
  <si>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</si>
  <si>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</si>
  <si>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</si>
  <si>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</si>
  <si>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</si>
  <si>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</si>
  <si>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</si>
  <si>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</si>
  <si>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</si>
  <si>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</si>
  <si>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</si>
  <si>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</si>
  <si>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</si>
  <si>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</si>
  <si>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</si>
  <si>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</si>
  <si>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</si>
  <si>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</si>
  <si>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</si>
  <si>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</si>
  <si>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</si>
  <si>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</si>
  <si>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</si>
  <si>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</si>
  <si>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</si>
  <si>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</si>
  <si>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</si>
  <si>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</si>
  <si>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</si>
  <si>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</si>
  <si>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</si>
  <si>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</si>
  <si>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</si>
  <si>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</si>
  <si>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</si>
  <si>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</si>
  <si>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</si>
  <si>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</si>
  <si>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</si>
  <si>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</si>
  <si>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</si>
  <si>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</si>
  <si>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</si>
  <si>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</si>
  <si>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</si>
  <si>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</si>
  <si>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</si>
  <si>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</si>
  <si>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</si>
  <si>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</si>
  <si>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</si>
  <si>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</si>
  <si>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</si>
  <si>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</si>
  <si>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</si>
  <si>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</si>
  <si>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</si>
  <si>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</si>
  <si>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</si>
  <si>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</si>
  <si>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</si>
  <si>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</si>
  <si>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</si>
  <si>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</si>
  <si>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</si>
  <si>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</si>
  <si>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</si>
  <si>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</si>
  <si>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</si>
  <si>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</si>
  <si>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</si>
  <si>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</si>
  <si>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</si>
  <si>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</si>
  <si>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</si>
  <si>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</si>
  <si>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</si>
  <si>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</si>
  <si>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</si>
  <si>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</si>
  <si>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</si>
  <si>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</si>
  <si>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</si>
  <si>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</si>
  <si>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</si>
  <si>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</si>
  <si>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</si>
  <si>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</si>
  <si>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</si>
  <si>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</si>
  <si>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</si>
  <si>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</si>
  <si>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</si>
  <si>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</si>
  <si>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</si>
  <si>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</si>
  <si>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</si>
  <si>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</si>
  <si>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</si>
  <si>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</si>
  <si>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</si>
  <si>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</si>
  <si>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</si>
  <si>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</si>
  <si>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</si>
  <si>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</si>
  <si>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</si>
  <si>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</si>
  <si>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</si>
  <si>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</si>
  <si>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</si>
  <si>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</si>
  <si>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</si>
  <si>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</si>
  <si>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</si>
  <si>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</si>
  <si>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</si>
  <si>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</si>
  <si>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</si>
  <si>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</si>
  <si>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</si>
  <si>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</si>
  <si>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</si>
  <si>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</si>
  <si>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</si>
  <si>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</si>
  <si>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</si>
  <si>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</si>
  <si>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</si>
  <si>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</si>
  <si>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</si>
  <si>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</si>
  <si>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</si>
  <si>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</si>
  <si>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</si>
  <si>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</si>
  <si>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</si>
  <si>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</si>
  <si>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</si>
  <si>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</si>
  <si>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</si>
  <si>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</si>
  <si>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</si>
  <si>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</si>
  <si>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</si>
  <si>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</si>
  <si>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</si>
  <si>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</si>
  <si>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</si>
  <si>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</si>
  <si>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</si>
  <si>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</si>
  <si>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</si>
  <si>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</si>
  <si>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</si>
  <si>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</si>
  <si>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</si>
  <si>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</si>
  <si>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</si>
  <si>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</si>
  <si>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</si>
  <si>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</si>
  <si>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</si>
  <si>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</si>
  <si>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</si>
  <si>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</si>
  <si>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</si>
  <si>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</si>
  <si>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</si>
  <si>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</si>
  <si>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</si>
  <si>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</si>
  <si>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</si>
  <si>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</si>
  <si>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</si>
  <si>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</si>
  <si>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</si>
  <si>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</si>
  <si>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</si>
  <si>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</si>
  <si>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</si>
  <si>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</si>
  <si>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</si>
  <si>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</si>
  <si>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</si>
  <si>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</si>
  <si>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</si>
  <si>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</si>
  <si>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</si>
  <si>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</si>
  <si>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</si>
  <si>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</si>
  <si>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</si>
  <si>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</si>
  <si>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</si>
  <si>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</si>
  <si>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</si>
  <si>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</si>
  <si>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</si>
  <si>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</si>
  <si>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</si>
  <si>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</si>
  <si>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</si>
  <si>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</si>
  <si>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</si>
  <si>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</si>
  <si>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</si>
  <si>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</si>
  <si>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</si>
  <si>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</si>
  <si>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</si>
  <si>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</si>
  <si>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</si>
  <si>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</si>
  <si>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</si>
  <si>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</si>
  <si>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</si>
  <si>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</si>
  <si>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</si>
  <si>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</si>
  <si>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</si>
  <si>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</si>
  <si>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</si>
  <si>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</si>
  <si>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</si>
  <si>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</si>
  <si>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</si>
  <si>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</si>
  <si>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</si>
  <si>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</si>
  <si>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</si>
  <si>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</si>
  <si>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</si>
  <si>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</si>
  <si>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</si>
  <si>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</si>
  <si>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</si>
  <si>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</si>
  <si>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</si>
  <si>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</si>
  <si>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</si>
  <si>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</si>
  <si>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</si>
  <si>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</si>
  <si>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</si>
  <si>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</si>
  <si>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</si>
  <si>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</si>
  <si>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</si>
  <si>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</si>
  <si>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</si>
  <si>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</si>
  <si>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</si>
  <si>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</si>
  <si>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</si>
  <si>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</si>
  <si>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</si>
  <si>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</si>
  <si>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</si>
  <si>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</si>
  <si>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</si>
  <si>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</si>
  <si>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</si>
  <si>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</si>
  <si>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</si>
  <si>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</si>
  <si>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</si>
  <si>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</si>
  <si>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</si>
  <si>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</si>
  <si>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</si>
  <si>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</si>
  <si>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</si>
  <si>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</si>
  <si>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</si>
  <si>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</si>
  <si>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</si>
  <si>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</si>
  <si>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</si>
  <si>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</si>
  <si>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</si>
  <si>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</si>
  <si>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</si>
  <si>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</si>
  <si>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</si>
  <si>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</si>
  <si>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</si>
  <si>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</si>
  <si>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</si>
  <si>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</si>
  <si>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</si>
  <si>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</si>
  <si>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</si>
  <si>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</si>
  <si>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</si>
  <si>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</si>
  <si>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</si>
  <si>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</si>
  <si>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</si>
  <si>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</si>
  <si>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</si>
  <si>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</si>
  <si>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</si>
  <si>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</si>
  <si>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</si>
  <si>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</si>
  <si>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</si>
  <si>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</si>
  <si>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</si>
  <si>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</si>
  <si>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</si>
  <si>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</si>
  <si>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</si>
  <si>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</si>
  <si>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</si>
  <si>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</si>
  <si>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</si>
  <si>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</si>
  <si>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</si>
  <si>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</si>
  <si>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</si>
  <si>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</si>
  <si>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</si>
  <si>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</si>
  <si>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</si>
  <si>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</si>
  <si>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</si>
  <si>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</si>
  <si>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</si>
  <si>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</si>
  <si>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</si>
  <si>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</si>
  <si>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</si>
  <si>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</si>
  <si>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</si>
  <si>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</si>
  <si>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</si>
  <si>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</si>
  <si>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</si>
  <si>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</si>
  <si>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</si>
  <si>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</si>
  <si>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</si>
  <si>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</si>
  <si>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</si>
  <si>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</si>
  <si>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</si>
  <si>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</si>
  <si>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</si>
  <si>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</si>
  <si>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</si>
  <si>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</si>
  <si>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</si>
  <si>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</si>
  <si>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</si>
  <si>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</si>
  <si>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</si>
  <si>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</si>
  <si>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</si>
  <si>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</si>
  <si>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</si>
  <si>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</si>
  <si>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</si>
  <si>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</si>
  <si>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</si>
  <si>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</si>
  <si>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</si>
  <si>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</si>
  <si>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</si>
  <si>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</si>
  <si>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</si>
  <si>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</si>
  <si>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</si>
  <si>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</si>
  <si>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</si>
  <si>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</si>
  <si>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</si>
  <si>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</si>
  <si>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</si>
  <si>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</si>
  <si>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</si>
  <si>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</si>
  <si>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</si>
  <si>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</si>
  <si>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</si>
  <si>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</si>
  <si>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</si>
  <si>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</si>
  <si>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</si>
  <si>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</si>
  <si>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</si>
  <si>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</si>
  <si>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</si>
  <si>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</si>
  <si>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</si>
  <si>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</si>
  <si>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</si>
  <si>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</si>
  <si>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</si>
  <si>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</si>
  <si>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</si>
  <si>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</si>
  <si>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</si>
  <si>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</si>
  <si>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</si>
  <si>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</si>
  <si>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</si>
  <si>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</si>
  <si>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</si>
  <si>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</si>
  <si>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</si>
  <si>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</si>
  <si>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</si>
  <si>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</si>
  <si>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</si>
  <si>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</si>
  <si>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</si>
  <si>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</si>
  <si>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</si>
  <si>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</si>
  <si>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</si>
  <si>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</si>
  <si>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</si>
  <si>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</si>
  <si>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</si>
  <si>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</si>
  <si>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</si>
  <si>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</si>
  <si>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</si>
  <si>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</si>
  <si>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</si>
  <si>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</si>
  <si>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</si>
  <si>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</si>
  <si>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</si>
  <si>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</si>
  <si>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</si>
  <si>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</si>
  <si>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</si>
  <si>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</si>
  <si>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</si>
  <si>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</si>
  <si>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</si>
  <si>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</si>
  <si>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</si>
  <si>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</si>
  <si>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</si>
  <si>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</si>
  <si>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</si>
  <si>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</si>
  <si>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</si>
  <si>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</si>
  <si>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</si>
  <si>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</si>
  <si>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</si>
  <si>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</si>
  <si>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</si>
  <si>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</si>
  <si>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</si>
  <si>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</si>
  <si>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</si>
  <si>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</si>
  <si>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</si>
  <si>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</si>
  <si>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</si>
  <si>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</si>
  <si>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</si>
  <si>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</si>
  <si>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</si>
  <si>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</si>
  <si>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</si>
  <si>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</si>
  <si>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</si>
  <si>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</si>
  <si>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</si>
  <si>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</si>
  <si>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</si>
  <si>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</si>
  <si>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</si>
  <si>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</si>
  <si>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</si>
  <si>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</si>
  <si>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</si>
  <si>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</si>
  <si>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</si>
  <si>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</si>
  <si>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</si>
  <si>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</si>
  <si>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</si>
  <si>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</si>
  <si>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</si>
  <si>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</si>
  <si>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</si>
  <si>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</si>
  <si>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</si>
  <si>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</si>
  <si>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</si>
  <si>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</si>
  <si>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</si>
  <si>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</si>
  <si>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</si>
  <si>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</si>
  <si>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</si>
  <si>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</si>
  <si>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</si>
  <si>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</si>
  <si>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</si>
  <si>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</si>
  <si>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</si>
  <si>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</si>
  <si>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</si>
  <si>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</si>
  <si>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</si>
  <si>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</si>
  <si>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</si>
  <si>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</si>
  <si>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</si>
  <si>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</si>
  <si>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</si>
  <si>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</si>
  <si>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</si>
  <si>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</si>
  <si>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</si>
  <si>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</si>
  <si>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</si>
  <si>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</si>
  <si>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</si>
  <si>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</si>
  <si>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</si>
  <si>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</si>
  <si>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</si>
  <si>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</si>
  <si>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</si>
  <si>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</si>
  <si>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</si>
  <si>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</si>
  <si>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</si>
  <si>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</si>
  <si>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</si>
  <si>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</si>
  <si>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</si>
  <si>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</si>
  <si>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</si>
  <si>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</si>
  <si>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</si>
  <si>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</si>
  <si>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</si>
  <si>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</si>
  <si>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</si>
  <si>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</si>
  <si>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</si>
  <si>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</si>
  <si>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</si>
  <si>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</si>
  <si>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</si>
  <si>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</si>
  <si>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</si>
  <si>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</si>
  <si>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</si>
  <si>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</si>
  <si>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</si>
  <si>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</si>
  <si>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</si>
  <si>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</si>
  <si>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</si>
  <si>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</si>
  <si>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</si>
  <si>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</si>
  <si>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</si>
  <si>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</si>
  <si>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</si>
  <si>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</si>
  <si>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</si>
  <si>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</si>
  <si>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</si>
  <si>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</si>
  <si>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</si>
  <si>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</si>
  <si>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</si>
  <si>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</si>
  <si>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</si>
  <si>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</si>
  <si>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</si>
  <si>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</si>
  <si>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</si>
  <si>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</si>
  <si>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</si>
  <si>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</si>
  <si>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</si>
  <si>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</si>
  <si>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</si>
  <si>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</si>
  <si>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</si>
  <si>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</si>
  <si>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</si>
  <si>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</si>
  <si>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</si>
  <si>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</si>
  <si>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</si>
  <si>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</si>
  <si>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</si>
  <si>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</si>
  <si>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</si>
  <si>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</si>
  <si>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</si>
  <si>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</si>
  <si>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</si>
  <si>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</si>
  <si>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</si>
  <si>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</si>
  <si>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</si>
  <si>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</si>
  <si>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</si>
  <si>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</si>
  <si>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</si>
  <si>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</si>
  <si>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</si>
  <si>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</si>
  <si>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</si>
  <si>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</si>
  <si>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</si>
  <si>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</si>
  <si>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</si>
  <si>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</si>
  <si>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</si>
  <si>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</si>
  <si>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</si>
  <si>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</si>
  <si>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</si>
  <si>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</si>
  <si>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</si>
  <si>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</si>
  <si>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</si>
  <si>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</si>
  <si>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</si>
  <si>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</si>
  <si>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</si>
  <si>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</si>
  <si>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</si>
  <si>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</si>
  <si>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</si>
  <si>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</si>
  <si>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</si>
  <si>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</si>
  <si>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</si>
  <si>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</si>
  <si>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</si>
  <si>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</si>
  <si>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</si>
  <si>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</si>
  <si>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</si>
  <si>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</si>
  <si>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</si>
  <si>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</si>
  <si>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</si>
  <si>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</si>
  <si>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</si>
  <si>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</si>
  <si>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</si>
  <si>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</si>
  <si>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</si>
  <si>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</si>
  <si>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</si>
  <si>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</si>
  <si>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</si>
  <si>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</si>
  <si>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</si>
  <si>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</si>
  <si>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</si>
  <si>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</si>
  <si>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</si>
  <si>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</si>
  <si>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</si>
  <si>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</si>
  <si>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</si>
  <si>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</si>
  <si>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</si>
  <si>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</si>
  <si>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</si>
  <si>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</si>
  <si>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</si>
  <si>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</si>
  <si>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</si>
  <si>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</si>
  <si>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</si>
  <si>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</si>
  <si>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</si>
  <si>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</si>
  <si>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</si>
  <si>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</si>
  <si>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</si>
  <si>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</si>
  <si>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</si>
  <si>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</si>
  <si>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</si>
  <si>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</si>
  <si>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</si>
  <si>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</si>
  <si>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</si>
  <si>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</si>
  <si>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</si>
  <si>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</si>
  <si>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</si>
  <si>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</si>
  <si>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</si>
  <si>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</si>
  <si>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</si>
  <si>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</si>
  <si>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</si>
  <si>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</si>
  <si>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</si>
  <si>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</si>
  <si>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</si>
  <si>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</si>
  <si>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</si>
  <si>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</si>
  <si>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</si>
  <si>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</si>
  <si>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</si>
  <si>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</si>
  <si>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</si>
  <si>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</si>
  <si>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</si>
  <si>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</si>
  <si>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</si>
  <si>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</si>
  <si>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</si>
  <si>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</si>
  <si>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</si>
  <si>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</si>
  <si>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</si>
  <si>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</si>
  <si>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</si>
  <si>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</si>
  <si>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</si>
  <si>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</si>
  <si>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</si>
  <si>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</si>
  <si>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</si>
  <si>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</si>
  <si>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</si>
  <si>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</si>
  <si>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</si>
  <si>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</si>
  <si>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</si>
  <si>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</si>
  <si>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</si>
  <si>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</si>
  <si>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</si>
  <si>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</si>
  <si>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</si>
  <si>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</si>
  <si>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</si>
  <si>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</si>
  <si>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</si>
  <si>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</si>
  <si>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</si>
  <si>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</si>
  <si>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</si>
  <si>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</si>
  <si>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</si>
  <si>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</si>
  <si>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</si>
  <si>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</si>
  <si>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</si>
  <si>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</si>
  <si>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</si>
  <si>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</si>
  <si>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</si>
  <si>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</si>
  <si>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</si>
  <si>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</si>
  <si>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</si>
  <si>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</si>
  <si>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</si>
  <si>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</si>
  <si>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</si>
  <si>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</si>
  <si>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</si>
  <si>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</si>
  <si>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</si>
  <si>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</si>
  <si>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</si>
  <si>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</si>
  <si>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</si>
  <si>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</si>
  <si>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</si>
  <si>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</si>
  <si>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</si>
  <si>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</si>
  <si>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</si>
  <si>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</si>
  <si>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</si>
  <si>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</si>
  <si>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</si>
  <si>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</si>
  <si>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</si>
  <si>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</si>
  <si>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</si>
  <si>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</si>
  <si>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</si>
  <si>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</si>
  <si>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</si>
  <si>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</si>
  <si>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</si>
  <si>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</si>
  <si>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</si>
  <si>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</si>
  <si>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</si>
  <si>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</si>
  <si>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</si>
  <si>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</si>
  <si>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</si>
  <si>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</si>
  <si>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</si>
  <si>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</si>
  <si>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</si>
  <si>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</si>
  <si>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</si>
  <si>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</si>
  <si>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</si>
  <si>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</si>
  <si>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</si>
  <si>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</si>
  <si>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</si>
  <si>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</si>
  <si>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</si>
  <si>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</si>
  <si>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</si>
  <si>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</si>
  <si>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</si>
  <si>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</si>
  <si>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</si>
  <si>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</si>
  <si>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</si>
  <si>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</si>
  <si>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</si>
  <si>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</si>
  <si>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</si>
  <si>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</si>
  <si>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</si>
  <si>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</si>
  <si>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</si>
  <si>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</si>
  <si>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</si>
  <si>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</si>
  <si>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</si>
  <si>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</si>
  <si>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</si>
  <si>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</si>
  <si>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</si>
  <si>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</si>
  <si>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</si>
  <si>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</si>
  <si>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</si>
  <si>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</si>
  <si>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</si>
  <si>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</si>
  <si>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</si>
  <si>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</si>
  <si>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</si>
  <si>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</si>
  <si>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</si>
  <si>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</si>
  <si>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</si>
  <si>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</si>
  <si>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</si>
  <si>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</si>
  <si>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</si>
  <si>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</si>
  <si>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</si>
  <si>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</si>
  <si>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</si>
  <si>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</si>
  <si>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</si>
  <si>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</si>
  <si>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</si>
  <si>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</si>
  <si>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</si>
  <si>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</si>
  <si>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</si>
  <si>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</si>
  <si>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</si>
  <si>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</si>
  <si>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</si>
  <si>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</si>
  <si>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</si>
  <si>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</si>
  <si>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</si>
  <si>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</si>
  <si>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</si>
  <si>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</si>
  <si>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</si>
  <si>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</si>
  <si>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</si>
  <si>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</si>
  <si>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</si>
  <si>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</si>
  <si>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</si>
  <si>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</si>
  <si>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</si>
  <si>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</si>
  <si>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</si>
  <si>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</si>
  <si>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</si>
  <si>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</si>
  <si>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</si>
  <si>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</si>
  <si>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</si>
  <si>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</si>
  <si>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</si>
  <si>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</si>
  <si>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</si>
  <si>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</si>
  <si>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</si>
  <si>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</si>
  <si>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</si>
  <si>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</si>
  <si>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</si>
  <si>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</si>
  <si>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</si>
  <si>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</si>
  <si>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</si>
  <si>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</si>
  <si>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</si>
  <si>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</si>
  <si>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</si>
  <si>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</si>
  <si>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</si>
  <si>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</si>
  <si>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</si>
  <si>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</si>
  <si>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</si>
  <si>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</si>
  <si>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</si>
  <si>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</si>
  <si>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</si>
  <si>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</si>
  <si>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</si>
  <si>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</si>
  <si>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</si>
  <si>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</si>
  <si>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</si>
  <si>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</si>
  <si>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</si>
  <si>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</si>
  <si>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</si>
  <si>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</si>
  <si>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</si>
  <si>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</si>
  <si>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</si>
  <si>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</si>
  <si>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</si>
  <si>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</si>
  <si>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</si>
  <si>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</si>
  <si>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</si>
  <si>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</si>
  <si>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</si>
  <si>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</si>
  <si>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</si>
  <si>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</si>
  <si>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</si>
  <si>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</si>
  <si>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</si>
  <si>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</si>
  <si>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</si>
  <si>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</si>
  <si>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</si>
  <si>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</si>
  <si>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</si>
  <si>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</si>
  <si>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</si>
  <si>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</si>
  <si>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</si>
  <si>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</si>
  <si>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</si>
  <si>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</si>
  <si>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</si>
  <si>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</si>
  <si>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</si>
  <si>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</si>
  <si>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</si>
  <si>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</si>
  <si>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</si>
  <si>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</si>
  <si>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</si>
  <si>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</si>
  <si>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</si>
  <si>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</si>
  <si>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</si>
  <si>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</si>
  <si>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</si>
  <si>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</si>
  <si>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</si>
  <si>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</si>
  <si>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</si>
  <si>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</si>
  <si>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</si>
  <si>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</si>
  <si>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</si>
  <si>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</si>
  <si>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</si>
  <si>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</si>
  <si>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</si>
  <si>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</si>
  <si>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</si>
  <si>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</si>
  <si>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</si>
  <si>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</si>
  <si>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</si>
  <si>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</si>
  <si>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</si>
  <si>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</si>
  <si>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</si>
  <si>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</si>
  <si>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</si>
  <si>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</si>
  <si>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</si>
  <si>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</si>
  <si>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</si>
  <si>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</si>
  <si>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</si>
  <si>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</si>
  <si>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</si>
  <si>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</si>
  <si>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</si>
  <si>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</si>
  <si>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</si>
  <si>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</si>
  <si>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</si>
  <si>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</si>
  <si>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</si>
  <si>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</si>
  <si>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</si>
  <si>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</si>
  <si>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</si>
  <si>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</si>
  <si>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</si>
  <si>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</si>
  <si>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</si>
  <si>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</si>
  <si>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</si>
  <si>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</si>
  <si>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</si>
  <si>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</si>
  <si>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</si>
  <si>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</si>
  <si>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</si>
  <si>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</si>
  <si>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</si>
  <si>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</si>
  <si>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</si>
  <si>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</si>
  <si>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</si>
  <si>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</si>
  <si>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</si>
  <si>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</si>
  <si>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</si>
  <si>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</si>
  <si>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</si>
  <si>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</si>
  <si>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</si>
  <si>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</si>
  <si>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</si>
  <si>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</si>
  <si>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</si>
  <si>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</si>
  <si>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</si>
  <si>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</si>
  <si>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</si>
  <si>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</si>
  <si>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</si>
  <si>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</si>
  <si>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</si>
  <si>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</si>
  <si>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</si>
  <si>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</si>
  <si>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</si>
  <si>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</si>
  <si>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</si>
  <si>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</si>
  <si>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</si>
  <si>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</si>
  <si>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</si>
  <si>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</si>
  <si>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</si>
  <si>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</si>
  <si>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</si>
  <si>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</si>
  <si>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</si>
  <si>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</si>
  <si>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</si>
  <si>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</si>
  <si>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</si>
  <si>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</si>
  <si>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</si>
  <si>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</si>
  <si>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</si>
  <si>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</si>
  <si>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</si>
  <si>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</si>
  <si>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</si>
  <si>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</si>
  <si>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</si>
  <si>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</si>
  <si>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</si>
  <si>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</si>
  <si>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</si>
  <si>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</si>
  <si>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</si>
  <si>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</si>
  <si>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</si>
  <si>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</si>
  <si>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</si>
  <si>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</si>
  <si>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</si>
  <si>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</si>
  <si>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</si>
  <si>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</si>
  <si>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</si>
  <si>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</si>
  <si>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</si>
  <si>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</si>
  <si>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</si>
  <si>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</si>
  <si>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</si>
  <si>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</si>
  <si>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</si>
  <si>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</si>
  <si>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</si>
  <si>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</si>
  <si>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</si>
  <si>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</si>
  <si>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</si>
  <si>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</si>
  <si>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</si>
  <si>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</si>
  <si>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</si>
  <si>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</si>
  <si>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</si>
  <si>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</si>
  <si>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</si>
  <si>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</si>
  <si>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</si>
  <si>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</si>
  <si>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</si>
  <si>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</si>
  <si>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</si>
  <si>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</si>
  <si>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</si>
  <si>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</si>
  <si>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</si>
  <si>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</si>
  <si>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</si>
  <si>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</si>
  <si>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</si>
  <si>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</si>
  <si>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</si>
  <si>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</si>
  <si>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</si>
  <si>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</si>
  <si>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</si>
  <si>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</si>
  <si>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</si>
  <si>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</si>
  <si>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</si>
  <si>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</si>
  <si>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</si>
  <si>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</si>
  <si>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</si>
  <si>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</si>
  <si>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</si>
  <si>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</si>
  <si>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</si>
  <si>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</si>
  <si>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</si>
  <si>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</si>
  <si>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</si>
  <si>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</si>
  <si>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</si>
  <si>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</si>
  <si>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</si>
  <si>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</si>
  <si>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</si>
  <si>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</si>
  <si>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</si>
  <si>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</si>
  <si>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</si>
  <si>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</si>
  <si>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</si>
  <si>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</si>
  <si>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</si>
  <si>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</si>
  <si>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</si>
  <si>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</si>
  <si>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</si>
  <si>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</si>
  <si>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</si>
  <si>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</si>
  <si>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</si>
  <si>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</si>
  <si>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</si>
  <si>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</si>
  <si>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</si>
  <si>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</si>
  <si>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</si>
  <si>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</si>
  <si>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</si>
  <si>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</si>
  <si>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</si>
  <si>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</si>
  <si>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</si>
  <si>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</si>
  <si>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</si>
  <si>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</si>
  <si>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</si>
  <si>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</si>
  <si>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</si>
  <si>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</si>
  <si>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</si>
  <si>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</si>
  <si>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</si>
  <si>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</si>
  <si>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</si>
  <si>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</si>
  <si>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</si>
  <si>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</si>
  <si>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</si>
  <si>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</si>
  <si>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</si>
  <si>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</si>
  <si>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</si>
  <si>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</si>
  <si>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</si>
  <si>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</si>
  <si>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</si>
  <si>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</si>
  <si>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</si>
  <si>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</si>
  <si>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</si>
  <si>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</si>
  <si>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</si>
  <si>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</si>
  <si>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</si>
  <si>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</si>
  <si>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</si>
  <si>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</si>
  <si>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</si>
  <si>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</si>
  <si>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</si>
  <si>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</si>
  <si>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</si>
  <si>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</si>
  <si>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</si>
  <si>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</si>
  <si>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</si>
  <si>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</si>
  <si>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</si>
  <si>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</si>
  <si>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</si>
  <si>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</si>
  <si>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</si>
  <si>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</si>
  <si>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</si>
  <si>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</si>
  <si>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</si>
  <si>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</si>
  <si>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</si>
  <si>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</si>
  <si>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</si>
  <si>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</si>
  <si>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</si>
  <si>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</si>
  <si>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</si>
  <si>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</si>
  <si>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</si>
  <si>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</si>
  <si>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</si>
  <si>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</si>
  <si>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</si>
  <si>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</si>
  <si>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</si>
  <si>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</si>
  <si>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</si>
  <si>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</si>
  <si>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</si>
  <si>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</si>
  <si>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</si>
  <si>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</si>
  <si>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</si>
  <si>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</si>
  <si>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</si>
  <si>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</si>
  <si>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</si>
  <si>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</si>
  <si>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</si>
  <si>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</si>
  <si>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</si>
  <si>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</si>
  <si>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</si>
  <si>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</si>
  <si>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</si>
  <si>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</si>
  <si>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</si>
  <si>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</si>
  <si>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</si>
  <si>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</si>
  <si>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</si>
  <si>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</si>
  <si>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</si>
  <si>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</si>
  <si>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</si>
  <si>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</si>
  <si>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</si>
  <si>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</si>
  <si>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</si>
  <si>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</si>
  <si>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</si>
  <si>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</si>
  <si>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</si>
  <si>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</si>
  <si>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</si>
  <si>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</si>
  <si>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</si>
  <si>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</si>
  <si>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</si>
  <si>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</si>
  <si>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</si>
  <si>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</si>
  <si>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</si>
  <si>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</si>
  <si>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</si>
  <si>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</si>
  <si>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</si>
  <si>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</si>
  <si>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</si>
  <si>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</si>
  <si>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</si>
  <si>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</si>
  <si>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</si>
  <si>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</si>
  <si>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</si>
  <si>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</si>
  <si>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</si>
  <si>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</si>
  <si>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</si>
  <si>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</si>
  <si>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</si>
  <si>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</si>
  <si>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</si>
  <si>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</si>
  <si>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</si>
  <si>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</si>
  <si>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</si>
  <si>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</si>
  <si>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</si>
  <si>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</si>
  <si>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</si>
  <si>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</si>
  <si>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</si>
  <si>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</si>
  <si>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</si>
  <si>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</si>
  <si>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</si>
  <si>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</si>
  <si>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</si>
  <si>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</si>
  <si>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</si>
  <si>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</si>
  <si>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</si>
  <si>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</si>
  <si>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</si>
  <si>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</si>
  <si>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</si>
  <si>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</si>
  <si>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</si>
  <si>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</si>
  <si>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</si>
  <si>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</si>
  <si>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</si>
  <si>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</si>
  <si>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</si>
  <si>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</si>
  <si>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</si>
  <si>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</si>
  <si>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</si>
  <si>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</si>
  <si>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</si>
  <si>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</si>
  <si>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</si>
  <si>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</si>
  <si>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</si>
  <si>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</si>
  <si>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</si>
  <si>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</si>
  <si>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</si>
  <si>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</si>
  <si>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</si>
  <si>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</si>
  <si>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</si>
  <si>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</si>
  <si>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</si>
  <si>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</si>
  <si>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</si>
  <si>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</si>
  <si>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</si>
  <si>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</si>
  <si>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</si>
  <si>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</si>
  <si>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</si>
  <si>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</si>
  <si>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</si>
  <si>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</si>
  <si>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</si>
  <si>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</si>
  <si>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</si>
  <si>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</si>
  <si>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</si>
  <si>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</si>
  <si>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</si>
  <si>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</si>
  <si>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</si>
  <si>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</si>
  <si>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</si>
  <si>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</si>
  <si>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</si>
  <si>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</si>
  <si>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</si>
  <si>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</si>
  <si>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</si>
  <si>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</si>
  <si>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</si>
  <si>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</si>
  <si>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</si>
  <si>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</si>
  <si>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</si>
  <si>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</si>
  <si>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</si>
  <si>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</si>
  <si>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</si>
  <si>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</si>
  <si>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</si>
  <si>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</si>
  <si>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</si>
  <si>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</si>
  <si>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</si>
  <si>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</si>
  <si>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</si>
  <si>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</si>
  <si>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</si>
  <si>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</si>
  <si>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</si>
  <si>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</si>
  <si>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</si>
  <si>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</si>
  <si>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</si>
  <si>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</si>
  <si>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</si>
  <si>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</si>
  <si>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</si>
  <si>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</si>
  <si>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</si>
  <si>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</si>
  <si>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</si>
  <si>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</si>
  <si>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</si>
  <si>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</si>
  <si>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</si>
  <si>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</si>
  <si>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</si>
  <si>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</si>
  <si>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</si>
  <si>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</si>
  <si>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</si>
  <si>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</si>
  <si>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</si>
  <si>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</si>
  <si>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</si>
  <si>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</si>
  <si>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</si>
  <si>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</si>
  <si>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</si>
  <si>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</si>
  <si>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</si>
  <si>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</si>
  <si>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</si>
  <si>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</si>
  <si>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</si>
  <si>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</si>
  <si>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</si>
  <si>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</si>
  <si>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</si>
  <si>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</si>
  <si>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</si>
  <si>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</si>
  <si>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</si>
  <si>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</si>
  <si>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</si>
  <si>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</si>
  <si>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</si>
  <si>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</si>
  <si>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</si>
  <si>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</si>
  <si>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</si>
  <si>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</si>
  <si>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</si>
  <si>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</si>
  <si>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</si>
  <si>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</si>
  <si>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</si>
  <si>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</si>
  <si>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</si>
  <si>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</si>
  <si>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</si>
  <si>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</si>
  <si>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</si>
  <si>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</si>
  <si>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</si>
  <si>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</si>
  <si>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</si>
  <si>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</si>
  <si>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</si>
  <si>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</si>
  <si>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</si>
  <si>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</si>
  <si>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</si>
  <si>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</si>
  <si>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</si>
  <si>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</si>
  <si>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</si>
  <si>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</si>
  <si>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</si>
  <si>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</si>
  <si>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</si>
  <si>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</si>
  <si>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</si>
  <si>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</si>
  <si>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</si>
  <si>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</si>
  <si>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</si>
  <si>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</si>
  <si>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</si>
  <si>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</si>
  <si>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</si>
  <si>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</si>
  <si>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</si>
  <si>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</si>
  <si>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</si>
  <si>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</si>
  <si>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</si>
  <si>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</si>
  <si>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</si>
  <si>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</si>
  <si>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</si>
  <si>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</si>
  <si>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</si>
  <si>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</si>
  <si>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</si>
  <si>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</si>
  <si>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</si>
  <si>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</si>
  <si>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</si>
  <si>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</si>
  <si>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</si>
  <si>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</si>
  <si>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</si>
  <si>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</si>
  <si>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</si>
  <si>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</si>
  <si>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</si>
  <si>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</si>
  <si>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</si>
  <si>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</si>
  <si>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</si>
  <si>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</si>
  <si>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</si>
  <si>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</si>
  <si>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</si>
  <si>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</si>
  <si>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</si>
  <si>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</si>
  <si>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</si>
  <si>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</si>
  <si>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</si>
  <si>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</si>
  <si>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</si>
  <si>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</si>
  <si>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</si>
  <si>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</si>
  <si>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</si>
  <si>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</si>
  <si>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</si>
  <si>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</si>
  <si>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</si>
  <si>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</si>
  <si>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</si>
  <si>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</si>
  <si>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</si>
  <si>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</si>
  <si>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</si>
  <si>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</si>
  <si>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</si>
  <si>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</si>
  <si>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</si>
  <si>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</si>
  <si>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</si>
  <si>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</si>
  <si>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</si>
  <si>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</si>
  <si>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</si>
  <si>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</si>
  <si>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</si>
  <si>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</si>
  <si>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</si>
  <si>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</si>
  <si>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</si>
  <si>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</si>
  <si>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</si>
  <si>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</si>
  <si>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</si>
  <si>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</si>
  <si>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</si>
  <si>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</si>
  <si>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</si>
  <si>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</si>
  <si>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</si>
  <si>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</si>
  <si>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</si>
  <si>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</si>
  <si>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</si>
  <si>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</si>
  <si>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</si>
  <si>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</si>
  <si>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</si>
  <si>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</si>
  <si>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</si>
  <si>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</si>
  <si>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</si>
  <si>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</si>
  <si>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</si>
  <si>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</si>
  <si>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</si>
  <si>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</si>
  <si>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</si>
  <si>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</si>
  <si>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</si>
  <si>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</si>
  <si>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</si>
  <si>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</si>
  <si>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</si>
  <si>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</si>
  <si>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</si>
  <si>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</si>
  <si>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</si>
  <si>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</si>
  <si>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</si>
  <si>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</si>
  <si>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</si>
  <si>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</si>
  <si>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</si>
  <si>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</si>
  <si>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</si>
  <si>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</si>
  <si>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</si>
  <si>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</si>
  <si>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</si>
  <si>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</si>
  <si>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</si>
  <si>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</si>
  <si>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</si>
  <si>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</si>
  <si>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</si>
  <si>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</si>
  <si>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</si>
  <si>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</si>
  <si>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</si>
  <si>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</si>
  <si>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</si>
  <si>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</si>
  <si>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</si>
  <si>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</si>
  <si>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</si>
  <si>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</si>
  <si>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</si>
  <si>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</si>
  <si>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</si>
  <si>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</si>
  <si>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</si>
  <si>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</si>
  <si>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</si>
  <si>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</si>
  <si>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</si>
  <si>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</si>
  <si>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</si>
  <si>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</si>
  <si>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</si>
  <si>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</si>
  <si>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</si>
  <si>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</si>
  <si>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</si>
  <si>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</si>
  <si>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</si>
  <si>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</si>
  <si>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</si>
  <si>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</si>
  <si>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</si>
  <si>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</si>
  <si>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</si>
  <si>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</si>
  <si>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</si>
  <si>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</si>
  <si>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</si>
  <si>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</si>
  <si>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</si>
  <si>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</si>
  <si>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</si>
  <si>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</si>
  <si>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</si>
  <si>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</si>
  <si>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</si>
  <si>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</si>
  <si>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</si>
  <si>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</si>
  <si>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</si>
  <si>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</si>
  <si>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</si>
  <si>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</si>
  <si>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</si>
  <si>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</si>
  <si>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</si>
  <si>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</si>
  <si>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</si>
  <si>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</si>
  <si>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</si>
  <si>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</si>
  <si>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</si>
  <si>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</si>
  <si>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</si>
  <si>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</si>
  <si>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</si>
  <si>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</si>
  <si>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</si>
  <si>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</si>
  <si>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</si>
  <si>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</si>
  <si>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</si>
  <si>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</si>
  <si>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</si>
  <si>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</si>
  <si>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</si>
  <si>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</si>
  <si>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</si>
  <si>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</si>
  <si>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</si>
  <si>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</si>
  <si>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</si>
  <si>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</si>
  <si>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</si>
  <si>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</si>
  <si>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</si>
  <si>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</si>
  <si>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</si>
  <si>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</si>
  <si>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</si>
  <si>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</si>
  <si>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</si>
  <si>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</si>
  <si>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</si>
  <si>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</si>
  <si>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</si>
  <si>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</si>
  <si>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</si>
  <si>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</si>
  <si>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</si>
  <si>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</si>
  <si>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</si>
  <si>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</si>
  <si>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</si>
  <si>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</si>
  <si>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</si>
  <si>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</si>
  <si>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</si>
  <si>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</si>
  <si>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</si>
  <si>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</si>
  <si>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</si>
  <si>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</si>
  <si>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</si>
  <si>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</si>
  <si>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</si>
  <si>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</si>
  <si>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</si>
  <si>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</si>
  <si>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</si>
  <si>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</si>
  <si>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</si>
  <si>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</si>
  <si>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</si>
  <si>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</si>
  <si>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</si>
  <si>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</si>
  <si>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</si>
  <si>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</si>
  <si>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</si>
  <si>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</si>
  <si>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</si>
  <si>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</si>
  <si>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</si>
  <si>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</si>
  <si>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</si>
  <si>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</si>
  <si>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</si>
  <si>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</si>
  <si>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</si>
  <si>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</si>
  <si>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</si>
  <si>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</si>
  <si>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</si>
  <si>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</si>
  <si>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</si>
  <si>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</si>
  <si>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</si>
  <si>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</si>
  <si>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</si>
  <si>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</si>
  <si>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</si>
  <si>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</si>
  <si>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</si>
  <si>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</si>
  <si>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</si>
  <si>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</si>
  <si>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</si>
  <si>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</si>
  <si>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</si>
  <si>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</si>
  <si>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</si>
  <si>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</si>
  <si>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</si>
  <si>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</si>
  <si>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</si>
  <si>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</si>
  <si>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</si>
  <si>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</si>
  <si>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</si>
  <si>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</si>
  <si>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</si>
  <si>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</si>
  <si>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</si>
  <si>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</si>
  <si>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</si>
  <si>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</si>
  <si>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</si>
  <si>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</si>
  <si>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</si>
  <si>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</si>
  <si>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</si>
  <si>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</si>
  <si>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</si>
  <si>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</si>
  <si>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</si>
  <si>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</si>
  <si>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</si>
  <si>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</si>
  <si>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</si>
  <si>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</si>
  <si>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</si>
  <si>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</si>
  <si>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</si>
  <si>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</si>
  <si>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</si>
  <si>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</si>
  <si>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</si>
  <si>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</si>
  <si>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</si>
  <si>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</si>
  <si>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</si>
  <si>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</si>
  <si>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</si>
  <si>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</si>
  <si>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</si>
  <si>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</si>
  <si>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</si>
  <si>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</si>
  <si>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</si>
  <si>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</si>
  <si>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</si>
  <si>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</si>
  <si>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</si>
  <si>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</si>
  <si>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</si>
  <si>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</si>
  <si>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</si>
  <si>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</si>
  <si>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</si>
  <si>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</si>
  <si>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</si>
  <si>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</si>
  <si>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</si>
  <si>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</si>
  <si>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</si>
  <si>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</si>
  <si>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</si>
  <si>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</si>
  <si>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</si>
  <si>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</si>
  <si>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</si>
  <si>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</si>
  <si>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</si>
  <si>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</si>
  <si>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</si>
  <si>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</si>
  <si>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</si>
  <si>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</si>
  <si>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</si>
  <si>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</si>
  <si>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</si>
  <si>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</si>
  <si>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</si>
  <si>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</si>
  <si>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</si>
  <si>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</si>
  <si>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</si>
  <si>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</si>
  <si>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</si>
  <si>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</si>
  <si>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</si>
  <si>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</si>
  <si>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</si>
  <si>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</si>
  <si>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</si>
  <si>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</si>
  <si>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</si>
  <si>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</si>
  <si>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</si>
  <si>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</si>
  <si>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</si>
  <si>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</si>
  <si>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</si>
  <si>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</si>
  <si>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</si>
  <si>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</si>
  <si>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</si>
  <si>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</si>
  <si>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</si>
  <si>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</si>
  <si>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</si>
  <si>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</si>
  <si>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</si>
  <si>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</si>
  <si>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</si>
  <si>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</si>
  <si>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</si>
  <si>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</si>
  <si>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</si>
  <si>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</si>
  <si>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</si>
  <si>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</si>
  <si>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</si>
  <si>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</si>
  <si>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</si>
  <si>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</si>
  <si>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</si>
  <si>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</si>
  <si>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</si>
  <si>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</si>
  <si>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</si>
  <si>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</si>
  <si>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</si>
  <si>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</si>
  <si>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</si>
  <si>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</si>
  <si>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</si>
  <si>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</si>
  <si>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</si>
  <si>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</si>
  <si>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</si>
  <si>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</si>
  <si>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</si>
  <si>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</si>
  <si>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</si>
  <si>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</si>
  <si>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</si>
  <si>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</si>
  <si>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</si>
  <si>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</si>
  <si>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</si>
  <si>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</si>
  <si>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</si>
  <si>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</si>
  <si>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</si>
  <si>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</si>
  <si>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</si>
  <si>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</si>
  <si>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</si>
  <si>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</si>
  <si>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</si>
  <si>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</si>
  <si>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</si>
  <si>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</si>
  <si>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</si>
  <si>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</si>
  <si>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</si>
  <si>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</si>
  <si>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</si>
  <si>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</si>
  <si>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</si>
  <si>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</si>
  <si>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</si>
  <si>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</si>
  <si>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</si>
  <si>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</si>
  <si>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</si>
  <si>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</si>
  <si>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</si>
  <si>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</si>
  <si>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</si>
  <si>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</si>
  <si>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</si>
  <si>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</si>
  <si>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</si>
  <si>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</si>
  <si>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</si>
  <si>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</si>
  <si>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</si>
  <si>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</si>
  <si>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</si>
  <si>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</si>
  <si>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</si>
  <si>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</si>
  <si>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</si>
  <si>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</si>
  <si>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</si>
  <si>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</si>
  <si>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</si>
  <si>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</si>
  <si>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</si>
  <si>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</si>
  <si>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</si>
  <si>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</si>
  <si>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</si>
  <si>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</si>
  <si>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</si>
  <si>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</si>
  <si>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</si>
  <si>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</si>
  <si>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</si>
  <si>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</si>
  <si>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</si>
  <si>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</si>
  <si>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</si>
  <si>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</si>
  <si>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</si>
  <si>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</si>
  <si>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</si>
  <si>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</si>
  <si>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</si>
  <si>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</si>
  <si>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</si>
  <si>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</si>
  <si>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</si>
  <si>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</si>
  <si>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</si>
  <si>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</si>
  <si>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</si>
  <si>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</si>
  <si>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</si>
  <si>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</si>
  <si>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</si>
  <si>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</si>
  <si>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</si>
  <si>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</si>
  <si>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</si>
  <si>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</si>
  <si>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</si>
  <si>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</si>
  <si>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</si>
  <si>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</si>
  <si>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</si>
  <si>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</si>
  <si>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</si>
  <si>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</si>
  <si>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</si>
  <si>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</si>
  <si>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</si>
  <si>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</si>
  <si>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</si>
  <si>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</si>
  <si>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</si>
  <si>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</si>
  <si>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</si>
  <si>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</si>
  <si>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</si>
  <si>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</si>
  <si>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</si>
  <si>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</si>
  <si>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</si>
  <si>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</si>
  <si>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</si>
  <si>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</si>
  <si>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</si>
  <si>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</si>
  <si>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</si>
  <si>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</si>
  <si>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</si>
  <si>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</si>
  <si>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</si>
  <si>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</si>
  <si>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</si>
  <si>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</si>
  <si>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</si>
  <si>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</si>
  <si>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</si>
  <si>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</si>
  <si>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</si>
  <si>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</si>
  <si>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</si>
  <si>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</si>
  <si>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</si>
  <si>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</si>
  <si>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</si>
  <si>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</si>
  <si>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</si>
  <si>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</si>
  <si>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</si>
  <si>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</si>
  <si>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</si>
  <si>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</si>
  <si>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</si>
  <si>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</si>
  <si>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</si>
  <si>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</si>
  <si>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</si>
  <si>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</si>
  <si>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</si>
  <si>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</si>
  <si>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</si>
  <si>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</si>
  <si>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</si>
  <si>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</si>
  <si>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</si>
  <si>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</si>
  <si>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</si>
  <si>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</si>
  <si>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</si>
  <si>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</si>
  <si>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</si>
  <si>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</si>
  <si>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</si>
  <si>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</si>
  <si>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</si>
  <si>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</si>
  <si>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</si>
  <si>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</si>
  <si>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</si>
  <si>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</si>
  <si>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</si>
  <si>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</si>
  <si>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</si>
  <si>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</si>
  <si>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</si>
  <si>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</si>
  <si>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</si>
  <si>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</si>
  <si>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</si>
  <si>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</si>
  <si>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</si>
  <si>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</si>
  <si>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</si>
  <si>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</si>
  <si>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</si>
  <si>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</si>
  <si>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</si>
  <si>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</si>
  <si>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</si>
  <si>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</si>
  <si>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</si>
  <si>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</si>
  <si>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</si>
  <si>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</si>
  <si>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</si>
  <si>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</si>
  <si>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</si>
  <si>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</si>
  <si>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</si>
  <si>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</si>
  <si>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</si>
  <si>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</si>
  <si>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</si>
  <si>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</si>
  <si>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</si>
  <si>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</si>
  <si>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</si>
  <si>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</si>
  <si>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</si>
  <si>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</si>
  <si>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</si>
  <si>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</si>
  <si>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</si>
  <si>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</si>
  <si>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</si>
  <si>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</si>
  <si>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</si>
  <si>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</si>
  <si>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</si>
  <si>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</si>
  <si>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</si>
  <si>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</si>
  <si>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</si>
  <si>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</si>
  <si>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</si>
  <si>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</si>
  <si>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</si>
  <si>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</si>
  <si>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</si>
  <si>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</si>
  <si>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</si>
  <si>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</si>
  <si>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</si>
  <si>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</si>
  <si>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</si>
  <si>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</si>
  <si>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</si>
  <si>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</si>
  <si>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</si>
  <si>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</si>
  <si>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</si>
  <si>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</si>
  <si>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</si>
  <si>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</si>
  <si>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</si>
  <si>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</si>
  <si>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</si>
  <si>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</si>
  <si>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</si>
  <si>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</si>
  <si>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</si>
  <si>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</si>
  <si>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</si>
  <si>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</si>
  <si>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</si>
  <si>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</si>
  <si>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</si>
  <si>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</si>
  <si>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</si>
  <si>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</si>
  <si>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</si>
  <si>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</si>
  <si>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</si>
  <si>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</si>
  <si>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</si>
  <si>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</si>
  <si>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</si>
  <si>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</si>
  <si>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</si>
  <si>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</si>
  <si>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</si>
  <si>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</si>
  <si>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</si>
  <si>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</si>
  <si>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</si>
  <si>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</si>
  <si>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</si>
  <si>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</si>
  <si>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</si>
  <si>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</si>
  <si>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</si>
  <si>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</si>
  <si>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</si>
  <si>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</si>
  <si>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</si>
  <si>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</si>
  <si>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</si>
  <si>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</si>
  <si>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</si>
  <si>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</si>
  <si>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</si>
  <si>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</si>
  <si>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</si>
  <si>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</si>
  <si>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</si>
  <si>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</si>
  <si>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</si>
  <si>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</si>
  <si>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</si>
  <si>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</si>
  <si>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</si>
  <si>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</si>
  <si>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</si>
  <si>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</si>
  <si>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</si>
  <si>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</si>
  <si>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</si>
  <si>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</si>
  <si>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</si>
  <si>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</si>
  <si>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</si>
  <si>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</si>
  <si>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</si>
  <si>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</si>
  <si>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</si>
  <si>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</si>
  <si>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</si>
  <si>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</si>
  <si>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</si>
  <si>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</si>
  <si>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</si>
  <si>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</si>
  <si>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</si>
  <si>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</si>
  <si>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</si>
  <si>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</si>
  <si>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</si>
  <si>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</si>
  <si>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</si>
  <si>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</si>
  <si>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</si>
  <si>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</si>
  <si>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</si>
  <si>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</si>
  <si>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</si>
  <si>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</si>
  <si>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</si>
  <si>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</si>
  <si>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</si>
  <si>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</si>
  <si>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</si>
  <si>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</si>
  <si>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</si>
  <si>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</si>
  <si>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</si>
  <si>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</si>
  <si>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</si>
  <si>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</si>
  <si>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</si>
  <si>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</si>
  <si>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</si>
  <si>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</si>
  <si>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</si>
  <si>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</si>
  <si>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</si>
  <si>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</si>
  <si>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</si>
  <si>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</si>
  <si>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</si>
  <si>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</si>
  <si>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</si>
  <si>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</si>
  <si>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</si>
  <si>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</si>
  <si>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</si>
  <si>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</si>
  <si>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</si>
  <si>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</si>
  <si>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</si>
  <si>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</si>
  <si>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</si>
  <si>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</si>
  <si>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</si>
  <si>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</si>
  <si>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</si>
  <si>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</si>
  <si>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</si>
  <si>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</si>
  <si>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</si>
  <si>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</si>
  <si>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</si>
  <si>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</si>
  <si>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</si>
  <si>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</si>
  <si>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</si>
  <si>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</si>
  <si>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</si>
  <si>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</si>
  <si>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</si>
  <si>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</si>
  <si>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</si>
  <si>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</si>
  <si>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</si>
  <si>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</si>
  <si>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</si>
  <si>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</si>
  <si>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</si>
  <si>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</si>
  <si>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</si>
  <si>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</si>
  <si>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</si>
  <si>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</si>
  <si>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</si>
  <si>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</si>
  <si>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</si>
  <si>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</si>
  <si>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</si>
  <si>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</si>
  <si>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</si>
  <si>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</si>
  <si>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</si>
  <si>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</si>
  <si>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</si>
  <si>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</si>
  <si>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</si>
  <si>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</si>
  <si>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</si>
  <si>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</si>
  <si>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</si>
  <si>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</si>
  <si>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</si>
  <si>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</si>
  <si>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</si>
  <si>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</si>
  <si>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</si>
  <si>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</si>
  <si>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</si>
  <si>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</si>
  <si>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</si>
  <si>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</si>
  <si>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</si>
  <si>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</si>
  <si>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</si>
  <si>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</si>
  <si>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</si>
  <si>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</si>
  <si>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</si>
  <si>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</si>
  <si>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</si>
  <si>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</si>
  <si>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</si>
  <si>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</si>
  <si>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</si>
  <si>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</si>
  <si>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</si>
  <si>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</si>
  <si>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</si>
  <si>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</si>
  <si>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</si>
  <si>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</si>
  <si>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</si>
  <si>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</si>
  <si>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</si>
  <si>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</si>
  <si>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</si>
  <si>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</si>
  <si>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</si>
  <si>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</si>
  <si>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</si>
  <si>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</si>
  <si>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</si>
  <si>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</si>
  <si>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</si>
  <si>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</si>
  <si>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</si>
  <si>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</si>
  <si>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</si>
  <si>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</si>
  <si>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</si>
  <si>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</si>
  <si>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</si>
  <si>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</si>
  <si>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</si>
  <si>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</si>
  <si>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</si>
  <si>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</si>
  <si>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</si>
  <si>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</si>
  <si>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</si>
  <si>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</si>
  <si>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</si>
  <si>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</si>
  <si>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</si>
  <si>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</si>
  <si>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</si>
  <si>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</si>
  <si>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</si>
  <si>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</si>
  <si>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</si>
  <si>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</si>
  <si>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</si>
  <si>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</si>
  <si>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</si>
  <si>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</si>
  <si>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</si>
  <si>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</si>
  <si>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</si>
  <si>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</si>
  <si>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</si>
  <si>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</si>
  <si>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</si>
  <si>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</si>
  <si>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</si>
  <si>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</si>
  <si>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</si>
  <si>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</si>
  <si>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</si>
  <si>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</si>
  <si>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</si>
  <si>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</si>
  <si>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</si>
  <si>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</si>
  <si>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</si>
  <si>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</si>
  <si>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</si>
  <si>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</si>
  <si>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</si>
  <si>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</si>
  <si>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</si>
  <si>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</si>
  <si>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</si>
  <si>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</si>
  <si>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</si>
  <si>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</si>
  <si>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</si>
  <si>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</si>
  <si>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</si>
  <si>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</si>
  <si>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</si>
  <si>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</si>
  <si>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</si>
  <si>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</si>
  <si>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</si>
  <si>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</si>
  <si>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</si>
  <si>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</si>
  <si>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</si>
  <si>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</si>
  <si>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</si>
  <si>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</si>
  <si>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</si>
  <si>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</si>
  <si>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</si>
  <si>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</si>
  <si>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</si>
  <si>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</si>
  <si>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</si>
  <si>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</si>
  <si>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</si>
  <si>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</si>
  <si>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</si>
  <si>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</si>
  <si>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</si>
  <si>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</si>
  <si>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</si>
  <si>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</si>
  <si>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</si>
  <si>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</si>
  <si>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</si>
  <si>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</si>
  <si>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</si>
  <si>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</si>
  <si>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</si>
  <si>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</si>
  <si>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</si>
  <si>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</si>
  <si>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</si>
  <si>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</si>
  <si>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</si>
  <si>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</si>
  <si>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</si>
  <si>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</si>
  <si>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</si>
  <si>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</si>
  <si>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</si>
  <si>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</si>
  <si>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</si>
  <si>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</si>
  <si>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</si>
  <si>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</si>
  <si>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</si>
  <si>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</si>
  <si>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</si>
  <si>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</si>
  <si>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</si>
  <si>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</si>
  <si>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</si>
  <si>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</si>
  <si>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</si>
  <si>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</si>
  <si>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</si>
  <si>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</si>
  <si>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</si>
  <si>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</si>
  <si>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</si>
  <si>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</si>
  <si>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</si>
  <si>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</si>
  <si>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</si>
  <si>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</si>
  <si>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</si>
  <si>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</si>
  <si>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</si>
  <si>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</si>
  <si>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</si>
  <si>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</si>
  <si>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</si>
  <si>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</si>
  <si>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</si>
  <si>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</si>
  <si>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</si>
  <si>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</si>
  <si>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</si>
  <si>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</si>
  <si>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</si>
  <si>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</si>
  <si>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</si>
  <si>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</si>
  <si>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</si>
  <si>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</si>
  <si>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</si>
  <si>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</si>
  <si>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</si>
  <si>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</si>
  <si>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</si>
  <si>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</si>
  <si>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</si>
  <si>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</si>
  <si>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</si>
  <si>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</si>
  <si>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</si>
  <si>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</si>
  <si>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</si>
  <si>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</si>
  <si>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</si>
  <si>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</si>
  <si>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</si>
  <si>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</si>
  <si>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</si>
  <si>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</si>
  <si>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</si>
  <si>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</si>
  <si>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</si>
  <si>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</si>
  <si>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</si>
  <si>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</si>
  <si>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</si>
  <si>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</si>
  <si>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</si>
  <si>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</si>
  <si>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</si>
  <si>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</si>
  <si>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</si>
  <si>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</si>
  <si>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</si>
  <si>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</si>
  <si>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</si>
  <si>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</si>
  <si>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</si>
  <si>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</si>
  <si>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</si>
  <si>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</si>
  <si>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</si>
  <si>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</si>
  <si>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</si>
  <si>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</si>
  <si>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</si>
  <si>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</si>
  <si>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</si>
  <si>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</si>
  <si>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</si>
  <si>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</si>
  <si>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</si>
  <si>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</si>
  <si>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</si>
  <si>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</si>
  <si>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</si>
  <si>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</si>
  <si>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</si>
  <si>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</si>
  <si>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</si>
  <si>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</si>
  <si>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</si>
  <si>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</si>
  <si>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</si>
  <si>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</si>
  <si>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</si>
  <si>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</si>
  <si>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</si>
  <si>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</si>
  <si>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</si>
  <si>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</si>
  <si>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</si>
  <si>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</si>
  <si>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</si>
  <si>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</si>
  <si>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</si>
  <si>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</si>
  <si>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</si>
  <si>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</si>
  <si>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</si>
  <si>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</si>
  <si>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</si>
  <si>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</si>
  <si>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</si>
  <si>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</si>
  <si>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</si>
  <si>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</si>
  <si>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</si>
  <si>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</si>
  <si>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</si>
  <si>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</si>
  <si>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</si>
  <si>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</si>
  <si>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</si>
  <si>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</si>
  <si>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</si>
  <si>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</si>
  <si>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</si>
  <si>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</si>
  <si>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</si>
  <si>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</si>
  <si>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</si>
  <si>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</si>
  <si>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</si>
  <si>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</si>
  <si>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</si>
  <si>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</si>
  <si>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</si>
  <si>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</si>
  <si>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</si>
  <si>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</si>
  <si>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</si>
  <si>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</si>
  <si>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</si>
  <si>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</si>
  <si>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</si>
  <si>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</si>
  <si>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</si>
  <si>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</si>
  <si>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</si>
  <si>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</si>
  <si>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</si>
  <si>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</si>
  <si>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</si>
  <si>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</si>
  <si>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</si>
  <si>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</si>
  <si>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</si>
  <si>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</si>
  <si>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</si>
  <si>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</si>
  <si>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</si>
  <si>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</si>
  <si>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</si>
  <si>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</si>
  <si>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</si>
  <si>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</si>
  <si>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</si>
  <si>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</si>
  <si>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</si>
  <si>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</si>
  <si>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</si>
  <si>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</si>
  <si>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</si>
  <si>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</si>
  <si>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</si>
  <si>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</si>
  <si>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</si>
  <si>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</si>
  <si>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</si>
  <si>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</si>
  <si>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</si>
  <si>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</si>
  <si>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</si>
  <si>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</si>
  <si>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</si>
  <si>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</si>
  <si>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</si>
  <si>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</si>
  <si>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</si>
  <si>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</si>
  <si>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</si>
  <si>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</si>
  <si>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</si>
  <si>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</si>
  <si>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</si>
  <si>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</si>
  <si>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</si>
  <si>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</si>
  <si>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</si>
  <si>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</si>
  <si>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</si>
  <si>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</si>
  <si>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</si>
  <si>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</si>
  <si>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</si>
  <si>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</si>
  <si>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</si>
  <si>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</si>
  <si>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</si>
  <si>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</si>
  <si>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</si>
  <si>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</si>
  <si>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</si>
  <si>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</si>
  <si>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</si>
  <si>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</si>
  <si>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</si>
  <si>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</si>
  <si>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</si>
  <si>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</si>
  <si>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</si>
  <si>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</si>
  <si>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</si>
  <si>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</si>
  <si>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</si>
  <si>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</si>
  <si>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</si>
  <si>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</si>
  <si>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</si>
  <si>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</si>
  <si>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</si>
  <si>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</si>
  <si>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</si>
  <si>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</si>
  <si>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</si>
  <si>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</si>
  <si>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</si>
  <si>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</si>
  <si>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</si>
  <si>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</si>
  <si>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</si>
  <si>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</si>
  <si>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</si>
  <si>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</si>
  <si>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</si>
  <si>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</si>
  <si>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</si>
  <si>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</si>
  <si>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</si>
  <si>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</si>
  <si>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</si>
  <si>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</si>
  <si>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</si>
  <si>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</si>
  <si>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</si>
  <si>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</si>
  <si>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</si>
  <si>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</si>
  <si>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</si>
  <si>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</si>
  <si>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</si>
  <si>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</si>
  <si>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</si>
  <si>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</si>
  <si>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</si>
  <si>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</si>
  <si>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</si>
  <si>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</si>
  <si>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</si>
  <si>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</si>
  <si>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</si>
  <si>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</si>
  <si>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</si>
  <si>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</si>
  <si>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</si>
  <si>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</si>
  <si>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</si>
  <si>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</si>
  <si>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</si>
  <si>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</si>
  <si>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</si>
  <si>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</si>
  <si>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</si>
  <si>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</si>
  <si>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</si>
  <si>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</si>
  <si>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</si>
  <si>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</si>
  <si>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</si>
  <si>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</si>
  <si>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</si>
  <si>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</si>
  <si>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</si>
  <si>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</si>
  <si>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</si>
  <si>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</si>
  <si>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</si>
  <si>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</si>
  <si>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</si>
  <si>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</si>
  <si>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</si>
  <si>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</si>
  <si>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</si>
  <si>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</si>
  <si>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</si>
  <si>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</si>
  <si>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</si>
  <si>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</si>
  <si>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</si>
  <si>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</si>
  <si>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</si>
  <si>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</si>
  <si>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</si>
  <si>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</si>
  <si>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</si>
  <si>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</si>
  <si>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</si>
  <si>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</si>
  <si>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</si>
  <si>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</si>
  <si>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</si>
  <si>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</si>
  <si>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</si>
  <si>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</si>
  <si>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</si>
  <si>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</si>
  <si>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</si>
  <si>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</si>
  <si>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</si>
  <si>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</si>
  <si>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</si>
  <si>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</si>
  <si>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</si>
  <si>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</si>
  <si>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</si>
  <si>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</si>
  <si>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</si>
  <si>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</si>
  <si>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</si>
  <si>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</si>
  <si>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</si>
  <si>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</si>
  <si>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</si>
  <si>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</si>
  <si>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</si>
  <si>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</si>
  <si>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</si>
  <si>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</si>
  <si>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</si>
  <si>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</si>
  <si>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</si>
  <si>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</si>
  <si>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</si>
  <si>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</si>
  <si>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</si>
  <si>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</si>
  <si>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</si>
  <si>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</si>
  <si>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</si>
  <si>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</si>
  <si>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</si>
  <si>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</si>
  <si>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</si>
  <si>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</si>
  <si>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</si>
  <si>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</si>
  <si>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</si>
  <si>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</si>
  <si>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</si>
  <si>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</si>
  <si>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</si>
  <si>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</si>
  <si>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</si>
  <si>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</si>
  <si>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</si>
  <si>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</si>
  <si>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</si>
  <si>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</si>
  <si>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</si>
  <si>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</si>
  <si>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</si>
  <si>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</si>
  <si>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</si>
  <si>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</si>
  <si>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</si>
  <si>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</si>
  <si>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</si>
  <si>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</si>
  <si>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</si>
  <si>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</si>
  <si>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</si>
  <si>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</si>
  <si>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</si>
  <si>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</si>
  <si>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</si>
  <si>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</si>
  <si>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</si>
  <si>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</si>
  <si>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</si>
  <si>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</si>
  <si>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</si>
  <si>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</si>
  <si>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</si>
  <si>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</si>
  <si>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</si>
  <si>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</si>
  <si>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</si>
  <si>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</si>
  <si>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</si>
  <si>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</si>
  <si>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</si>
  <si>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</si>
  <si>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</si>
  <si>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</si>
  <si>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</si>
  <si>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</si>
  <si>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</si>
  <si>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</si>
  <si>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</si>
  <si>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</si>
  <si>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</si>
  <si>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</si>
  <si>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</si>
  <si>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</si>
  <si>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</si>
  <si>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</si>
  <si>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</si>
  <si>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</si>
  <si>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</si>
  <si>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</si>
  <si>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</si>
  <si>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</si>
  <si>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</si>
  <si>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</si>
  <si>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</si>
  <si>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</si>
  <si>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</si>
  <si>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</si>
  <si>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</si>
  <si>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</si>
  <si>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</si>
  <si>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</si>
  <si>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</si>
  <si>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</si>
  <si>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</si>
  <si>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</si>
  <si>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</si>
  <si>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</si>
  <si>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</si>
  <si>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</si>
  <si>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</si>
  <si>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</si>
  <si>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</si>
  <si>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</si>
  <si>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</si>
  <si>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</si>
  <si>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</si>
  <si>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</si>
  <si>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</si>
  <si>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</si>
  <si>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</si>
  <si>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</si>
  <si>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</si>
  <si>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</si>
  <si>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</si>
  <si>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</si>
  <si>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</si>
  <si>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</si>
  <si>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</si>
  <si>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</si>
  <si>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</si>
  <si>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</si>
  <si>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</si>
  <si>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</si>
  <si>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</si>
  <si>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</si>
  <si>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</si>
  <si>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</si>
  <si>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</si>
  <si>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</si>
  <si>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</si>
  <si>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</si>
  <si>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</si>
  <si>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</si>
  <si>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</si>
  <si>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</si>
  <si>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</si>
  <si>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</si>
  <si>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</si>
  <si>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</si>
  <si>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</si>
  <si>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</si>
  <si>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</si>
  <si>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</si>
  <si>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</si>
  <si>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</si>
  <si>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</si>
  <si>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</si>
  <si>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</si>
  <si>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</si>
  <si>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</si>
  <si>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</si>
  <si>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</si>
  <si>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</si>
  <si>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</si>
  <si>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</si>
  <si>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</si>
  <si>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</si>
  <si>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</si>
  <si>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</si>
  <si>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</si>
  <si>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</si>
  <si>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</si>
  <si>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</si>
  <si>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</si>
  <si>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</si>
  <si>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</si>
  <si>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</si>
  <si>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</si>
  <si>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</si>
  <si>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</si>
  <si>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</si>
  <si>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</si>
  <si>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</si>
  <si>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</si>
  <si>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</si>
  <si>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</si>
  <si>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</si>
  <si>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</si>
  <si>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</si>
  <si>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</si>
  <si>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</si>
  <si>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</si>
  <si>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</si>
  <si>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</si>
  <si>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</si>
  <si>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</si>
  <si>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</si>
  <si>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</si>
  <si>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</si>
  <si>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</si>
  <si>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</si>
  <si>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</si>
  <si>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</si>
  <si>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</si>
  <si>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</si>
  <si>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</si>
  <si>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</si>
  <si>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</si>
  <si>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</si>
  <si>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</si>
  <si>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</si>
  <si>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</si>
  <si>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</si>
  <si>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</si>
  <si>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</si>
  <si>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</si>
  <si>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</si>
  <si>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</si>
  <si>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</si>
  <si>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</si>
  <si>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</si>
  <si>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</si>
  <si>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</si>
  <si>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</si>
  <si>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</si>
  <si>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</si>
  <si>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</si>
  <si>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</si>
  <si>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</si>
  <si>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</si>
  <si>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</si>
  <si>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</si>
  <si>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</si>
  <si>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</si>
  <si>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</si>
  <si>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</si>
  <si>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</si>
  <si>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</si>
  <si>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</si>
  <si>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</si>
  <si>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</si>
  <si>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</si>
  <si>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</si>
  <si>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</si>
  <si>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</si>
  <si>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</si>
  <si>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</si>
  <si>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</si>
  <si>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</si>
  <si>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</si>
  <si>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</si>
  <si>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</si>
  <si>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</si>
  <si>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</si>
  <si>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</si>
  <si>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</si>
  <si>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</si>
  <si>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</si>
  <si>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</si>
  <si>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</si>
  <si>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</si>
  <si>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</si>
  <si>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</si>
  <si>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</si>
  <si>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</si>
  <si>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</si>
  <si>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</si>
  <si>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</si>
  <si>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</si>
  <si>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</si>
  <si>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</si>
  <si>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</si>
  <si>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</si>
  <si>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</si>
  <si>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</si>
  <si>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</si>
  <si>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</si>
  <si>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</si>
  <si>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</si>
  <si>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</si>
  <si>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</si>
  <si>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</si>
  <si>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</si>
  <si>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</si>
  <si>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</si>
  <si>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</si>
  <si>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</si>
  <si>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</si>
  <si>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</si>
  <si>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</si>
  <si>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</si>
  <si>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</si>
  <si>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</si>
  <si>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</si>
  <si>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</si>
  <si>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</si>
  <si>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</si>
  <si>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</si>
  <si>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</si>
  <si>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</si>
  <si>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</si>
  <si>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</si>
  <si>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</si>
  <si>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</si>
  <si>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</si>
  <si>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</si>
  <si>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</si>
  <si>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</si>
  <si>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</si>
  <si>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</si>
  <si>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</si>
  <si>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</si>
  <si>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</si>
  <si>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</si>
  <si>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</si>
  <si>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</si>
  <si>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</si>
  <si>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</si>
  <si>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</si>
  <si>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</si>
  <si>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</si>
  <si>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</si>
  <si>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</si>
  <si>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</si>
  <si>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</si>
  <si>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</si>
  <si>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</si>
  <si>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</si>
  <si>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</si>
  <si>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</si>
  <si>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</si>
  <si>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</si>
  <si>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</si>
  <si>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</si>
  <si>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</si>
  <si>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</si>
  <si>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</si>
  <si>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</si>
  <si>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</si>
  <si>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</si>
  <si>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</si>
  <si>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</si>
  <si>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</si>
  <si>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</si>
  <si>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</si>
  <si>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</si>
  <si>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</si>
  <si>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</si>
  <si>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</si>
  <si>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</si>
  <si>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</si>
  <si>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</si>
  <si>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</si>
  <si>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</si>
  <si>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</si>
  <si>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</si>
  <si>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</si>
  <si>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</si>
  <si>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</si>
  <si>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</si>
  <si>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</si>
  <si>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</si>
  <si>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</si>
  <si>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</si>
  <si>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</si>
  <si>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</si>
  <si>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</si>
  <si>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</si>
  <si>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</si>
  <si>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</si>
  <si>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</si>
  <si>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</si>
  <si>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</si>
  <si>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</si>
  <si>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</si>
  <si>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</si>
  <si>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</si>
  <si>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</si>
  <si>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</si>
  <si>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</si>
  <si>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</si>
  <si>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</si>
  <si>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</si>
  <si>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</si>
  <si>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</si>
  <si>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</si>
  <si>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</si>
  <si>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</si>
  <si>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</si>
  <si>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</si>
  <si>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</si>
  <si>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</si>
  <si>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</si>
  <si>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</si>
  <si>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</si>
  <si>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</si>
  <si>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</si>
  <si>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</si>
  <si>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</si>
  <si>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</si>
  <si>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</si>
  <si>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</si>
  <si>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</si>
  <si>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</si>
  <si>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</si>
  <si>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</si>
  <si>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</si>
  <si>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</si>
  <si>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</si>
  <si>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</si>
  <si>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</si>
  <si>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</si>
  <si>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</si>
  <si>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</si>
  <si>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</si>
  <si>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</si>
  <si>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</si>
  <si>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</si>
  <si>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</si>
  <si>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</si>
  <si>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</si>
  <si>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</si>
  <si>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</si>
  <si>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</si>
  <si>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</si>
  <si>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</si>
  <si>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</si>
  <si>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</si>
  <si>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</si>
  <si>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</si>
  <si>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</si>
  <si>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</si>
  <si>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</si>
  <si>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</si>
  <si>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</si>
  <si>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</si>
  <si>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</si>
  <si>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</si>
  <si>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</si>
  <si>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</si>
  <si>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</si>
  <si>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</si>
  <si>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</si>
  <si>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</si>
  <si>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</si>
  <si>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</si>
  <si>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</si>
  <si>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</si>
  <si>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</si>
  <si>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</si>
  <si>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</si>
  <si>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</si>
  <si>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</si>
  <si>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</si>
  <si>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</si>
  <si>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</si>
  <si>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</si>
  <si>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</si>
  <si>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</si>
  <si>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</si>
  <si>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</si>
  <si>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</si>
  <si>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</si>
  <si>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</si>
  <si>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</si>
  <si>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</si>
  <si>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</si>
  <si>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</si>
  <si>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</si>
  <si>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</si>
  <si>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</si>
  <si>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</si>
  <si>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</si>
  <si>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</si>
  <si>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</si>
  <si>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</si>
  <si>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</si>
  <si>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</si>
  <si>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</si>
  <si>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</si>
  <si>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</si>
  <si>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</si>
  <si>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</si>
  <si>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</si>
  <si>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</si>
  <si>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</si>
  <si>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</si>
  <si>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</si>
  <si>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</si>
  <si>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</si>
  <si>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</si>
  <si>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</si>
  <si>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</si>
  <si>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</si>
  <si>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</si>
  <si>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</si>
  <si>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</si>
  <si>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</si>
  <si>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</si>
  <si>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</si>
  <si>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</si>
  <si>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</si>
  <si>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</si>
  <si>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</si>
  <si>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</si>
  <si>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</si>
  <si>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</si>
  <si>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</si>
  <si>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</si>
  <si>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</si>
  <si>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</si>
  <si>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</si>
  <si>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</si>
  <si>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</si>
  <si>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</si>
  <si>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</si>
  <si>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</si>
  <si>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</si>
  <si>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</si>
  <si>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</si>
  <si>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</si>
  <si>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</si>
  <si>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</si>
  <si>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</si>
  <si>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</si>
  <si>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</si>
  <si>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</si>
  <si>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</si>
  <si>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</si>
  <si>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</si>
  <si>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</si>
  <si>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</si>
  <si>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</si>
  <si>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</si>
  <si>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</si>
  <si>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</si>
  <si>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</si>
  <si>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</si>
  <si>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</si>
  <si>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</si>
  <si>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</si>
  <si>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</si>
  <si>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</si>
  <si>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</si>
  <si>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</si>
  <si>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</si>
  <si>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</si>
  <si>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</si>
  <si>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</si>
  <si>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</si>
  <si>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</si>
  <si>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</si>
  <si>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</si>
  <si>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</si>
  <si>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</si>
  <si>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</si>
  <si>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</si>
  <si>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</si>
  <si>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</si>
  <si>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</si>
  <si>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</si>
  <si>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</si>
  <si>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</si>
  <si>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</si>
  <si>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</si>
  <si>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</si>
  <si>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</si>
  <si>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</si>
  <si>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</si>
  <si>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</si>
  <si>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</si>
  <si>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</si>
  <si>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</si>
  <si>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</si>
  <si>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</si>
  <si>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</si>
  <si>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</si>
  <si>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</si>
  <si>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</si>
  <si>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</si>
  <si>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</si>
  <si>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</si>
  <si>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</si>
  <si>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</si>
  <si>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</si>
  <si>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</si>
  <si>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</si>
  <si>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</si>
  <si>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</si>
  <si>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</si>
  <si>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</si>
  <si>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</si>
  <si>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</si>
  <si>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</si>
  <si>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</si>
  <si>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</si>
  <si>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</si>
  <si>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</si>
  <si>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</si>
  <si>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</si>
  <si>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</si>
  <si>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</si>
  <si>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</si>
  <si>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</si>
  <si>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</si>
  <si>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</si>
  <si>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</si>
  <si>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</si>
  <si>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</si>
  <si>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</si>
  <si>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</si>
  <si>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</si>
  <si>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</si>
  <si>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</si>
  <si>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</si>
  <si>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</si>
  <si>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</si>
  <si>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</si>
  <si>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</si>
  <si>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</si>
  <si>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</si>
  <si>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</si>
  <si>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</si>
  <si>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</si>
  <si>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</si>
  <si>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</si>
  <si>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</si>
  <si>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</si>
  <si>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</si>
  <si>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</si>
  <si>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</si>
  <si>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</si>
  <si>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</si>
  <si>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</si>
  <si>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</si>
  <si>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</si>
  <si>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</si>
  <si>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</si>
  <si>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</si>
  <si>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</si>
  <si>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</si>
  <si>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</si>
  <si>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</si>
  <si>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</si>
  <si>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</si>
  <si>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</si>
  <si>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</si>
  <si>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</si>
  <si>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</si>
  <si>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</si>
  <si>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</si>
  <si>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</si>
  <si>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</si>
  <si>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</si>
  <si>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</si>
  <si>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</si>
  <si>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</si>
  <si>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</si>
  <si>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</si>
  <si>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</si>
  <si>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</si>
  <si>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</si>
  <si>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</si>
  <si>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</si>
  <si>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</si>
  <si>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</si>
  <si>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</si>
  <si>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</si>
  <si>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</si>
  <si>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</si>
  <si>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</si>
  <si>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</si>
  <si>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</si>
  <si>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</si>
  <si>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</si>
  <si>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</si>
  <si>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</si>
  <si>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</si>
  <si>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</si>
  <si>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</si>
  <si>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</si>
  <si>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</si>
  <si>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</si>
  <si>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</si>
  <si>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</si>
  <si>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</si>
  <si>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</si>
  <si>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</si>
  <si>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</si>
  <si>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</si>
  <si>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</si>
  <si>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</si>
  <si>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</si>
  <si>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</si>
  <si>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</si>
  <si>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</si>
  <si>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</si>
  <si>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</si>
  <si>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</si>
  <si>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</si>
  <si>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</si>
  <si>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</si>
  <si>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</si>
  <si>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</si>
  <si>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</si>
  <si>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</si>
  <si>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</si>
  <si>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</si>
  <si>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</si>
  <si>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</si>
  <si>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</si>
  <si>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</si>
  <si>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</si>
  <si>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</si>
  <si>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</si>
  <si>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</si>
  <si>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</si>
  <si>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</si>
  <si>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</si>
  <si>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</si>
  <si>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</si>
  <si>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</si>
  <si>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</si>
  <si>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</si>
  <si>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</si>
  <si>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</si>
  <si>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</si>
  <si>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</si>
  <si>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</si>
  <si>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</si>
  <si>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</si>
  <si>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</si>
  <si>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</si>
  <si>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</si>
  <si>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</si>
  <si>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</si>
  <si>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</si>
  <si>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</si>
  <si>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</si>
  <si>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</si>
  <si>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</si>
  <si>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</si>
  <si>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</si>
  <si>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</si>
  <si>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</si>
  <si>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</si>
  <si>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</si>
  <si>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</si>
  <si>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</si>
  <si>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</si>
  <si>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</si>
  <si>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</si>
  <si>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</si>
  <si>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</si>
  <si>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</si>
  <si>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</si>
  <si>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</si>
  <si>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</si>
  <si>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</si>
  <si>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</si>
  <si>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</si>
  <si>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</si>
  <si>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</si>
  <si>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</si>
  <si>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</si>
  <si>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</si>
  <si>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</si>
  <si>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</si>
  <si>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</si>
  <si>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</si>
  <si>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</si>
  <si>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</si>
  <si>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</si>
  <si>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</si>
  <si>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</si>
  <si>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</si>
  <si>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</si>
  <si>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</si>
  <si>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</si>
  <si>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</si>
  <si>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</si>
  <si>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</si>
  <si>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</si>
  <si>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</si>
  <si>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</si>
  <si>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</si>
  <si>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</si>
  <si>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</si>
  <si>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</si>
  <si>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</si>
  <si>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</si>
  <si>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</si>
  <si>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</si>
  <si>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</si>
  <si>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</si>
  <si>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</si>
  <si>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</si>
  <si>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</si>
  <si>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</si>
  <si>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</si>
  <si>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</si>
  <si>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</si>
  <si>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</si>
  <si>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</si>
  <si>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</si>
  <si>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</si>
  <si>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</si>
  <si>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</si>
  <si>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</si>
  <si>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</si>
  <si>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</si>
  <si>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</si>
  <si>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</si>
  <si>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</si>
  <si>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</si>
  <si>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</si>
  <si>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</si>
  <si>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</si>
  <si>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</si>
  <si>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</si>
  <si>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</si>
  <si>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</si>
  <si>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</si>
  <si>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</si>
  <si>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</si>
  <si>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</si>
  <si>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</si>
  <si>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</si>
  <si>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</si>
  <si>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</si>
  <si>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</si>
  <si>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</si>
  <si>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</si>
  <si>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</si>
  <si>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</si>
  <si>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</si>
  <si>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</si>
  <si>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</si>
  <si>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</si>
  <si>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</si>
  <si>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</si>
  <si>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</si>
  <si>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</si>
  <si>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</si>
  <si>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</si>
  <si>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</si>
  <si>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</si>
  <si>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</si>
  <si>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</si>
  <si>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</si>
  <si>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</si>
  <si>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</si>
  <si>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</si>
  <si>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</si>
  <si>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</si>
  <si>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</si>
  <si>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</si>
  <si>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</si>
  <si>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</si>
  <si>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</si>
  <si>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</si>
  <si>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</si>
  <si>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</si>
  <si>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</si>
  <si>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</si>
  <si>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</si>
  <si>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</si>
  <si>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</si>
  <si>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</si>
  <si>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</si>
  <si>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</si>
  <si>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</si>
  <si>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</si>
  <si>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</si>
  <si>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</si>
  <si>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</si>
  <si>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</si>
  <si>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</si>
  <si>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</si>
  <si>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</si>
  <si>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</si>
  <si>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</si>
  <si>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</si>
  <si>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</si>
  <si>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</si>
  <si>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</si>
  <si>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</si>
  <si>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</si>
  <si>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</si>
  <si>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</si>
  <si>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</si>
  <si>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</si>
  <si>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</si>
  <si>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</si>
  <si>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</si>
  <si>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</si>
  <si>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</si>
  <si>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</si>
  <si>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</si>
  <si>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</si>
  <si>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</si>
  <si>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</si>
  <si>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</si>
  <si>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</si>
  <si>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</si>
  <si>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</si>
  <si>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</si>
  <si>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</si>
  <si>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</si>
  <si>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</si>
  <si>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</si>
  <si>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</si>
  <si>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</si>
  <si>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</si>
  <si>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</si>
  <si>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</si>
  <si>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</si>
  <si>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</si>
  <si>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</si>
  <si>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</si>
  <si>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</si>
  <si>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</si>
  <si>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</si>
  <si>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</si>
  <si>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</si>
  <si>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</si>
  <si>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</si>
  <si>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</si>
  <si>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</si>
  <si>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</si>
  <si>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</si>
  <si>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</si>
  <si>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</si>
  <si>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</si>
  <si>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</si>
  <si>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</si>
  <si>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</si>
  <si>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</si>
  <si>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</si>
  <si>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</si>
  <si>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</si>
  <si>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</si>
  <si>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</si>
  <si>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</si>
  <si>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</si>
  <si>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</si>
  <si>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</si>
  <si>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</si>
  <si>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</si>
  <si>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</si>
  <si>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</si>
  <si>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</si>
  <si>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</si>
  <si>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</si>
  <si>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</si>
  <si>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</si>
  <si>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</si>
  <si>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</si>
  <si>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</si>
  <si>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</si>
  <si>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</si>
  <si>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</si>
  <si>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</si>
  <si>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</si>
  <si>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</si>
  <si>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</si>
  <si>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</si>
  <si>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</si>
  <si>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</si>
  <si>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</si>
  <si>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</si>
  <si>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</si>
  <si>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</si>
  <si>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</si>
  <si>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</si>
  <si>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</si>
  <si>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</si>
  <si>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</si>
  <si>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</si>
  <si>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</si>
  <si>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</si>
  <si>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</si>
  <si>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</si>
  <si>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</si>
  <si>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</si>
  <si>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</si>
  <si>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</si>
  <si>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</si>
  <si>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</si>
  <si>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</si>
  <si>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</si>
  <si>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</si>
  <si>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</si>
  <si>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</si>
  <si>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</si>
  <si>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</si>
  <si>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</si>
  <si>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</si>
  <si>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</si>
  <si>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</si>
  <si>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</si>
  <si>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</si>
  <si>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</si>
  <si>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</si>
  <si>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</si>
  <si>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</si>
  <si>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</si>
  <si>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</si>
  <si>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</si>
  <si>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</si>
  <si>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</si>
  <si>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</si>
  <si>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</si>
  <si>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</si>
  <si>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</si>
  <si>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</si>
  <si>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</si>
  <si>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</si>
  <si>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</si>
  <si>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</si>
  <si>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</si>
  <si>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</si>
  <si>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</si>
  <si>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</si>
  <si>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</si>
  <si>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</si>
  <si>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</si>
  <si>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</si>
  <si>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</si>
  <si>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</si>
  <si>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</si>
  <si>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</si>
  <si>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</si>
  <si>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</si>
  <si>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</si>
  <si>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</si>
  <si>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</si>
  <si>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</si>
  <si>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</si>
  <si>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</si>
  <si>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</si>
  <si>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</si>
  <si>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</si>
  <si>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</si>
  <si>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</si>
  <si>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</si>
  <si>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</si>
  <si>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</si>
  <si>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</si>
  <si>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</si>
  <si>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</si>
  <si>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</si>
  <si>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</si>
  <si>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</si>
  <si>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</si>
  <si>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</si>
  <si>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</si>
  <si>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</si>
  <si>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</si>
  <si>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</si>
  <si>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</si>
  <si>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</si>
  <si>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</si>
  <si>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</si>
  <si>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</si>
  <si>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</si>
  <si>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</si>
  <si>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</si>
  <si>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</si>
  <si>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</si>
  <si>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</si>
  <si>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</si>
  <si>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</si>
  <si>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</si>
  <si>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</si>
  <si>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</si>
  <si>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</si>
  <si>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</si>
  <si>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</si>
  <si>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</si>
  <si>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</si>
  <si>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</si>
  <si>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</si>
  <si>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</si>
  <si>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</si>
  <si>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</si>
  <si>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</si>
  <si>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</si>
  <si>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</si>
  <si>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</si>
  <si>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</si>
  <si>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</si>
  <si>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</si>
  <si>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</si>
  <si>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</si>
  <si>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</si>
  <si>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</si>
  <si>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</si>
  <si>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</si>
  <si>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</si>
  <si>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</si>
  <si>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</si>
  <si>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</si>
  <si>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</si>
  <si>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</si>
  <si>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</si>
  <si>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</si>
  <si>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</si>
  <si>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</si>
  <si>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</si>
  <si>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</si>
  <si>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</si>
  <si>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</si>
  <si>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</si>
  <si>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</si>
  <si>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</si>
  <si>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</si>
  <si>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</si>
  <si>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</si>
  <si>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</si>
  <si>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</si>
  <si>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</si>
  <si>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</si>
  <si>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</si>
  <si>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</si>
  <si>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</si>
  <si>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</si>
  <si>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</si>
  <si>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</si>
  <si>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</si>
  <si>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</si>
  <si>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</si>
  <si>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</si>
  <si>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</si>
  <si>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</si>
  <si>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</si>
  <si>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</si>
  <si>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</si>
  <si>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</si>
  <si>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</si>
  <si>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</si>
  <si>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</si>
  <si>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</si>
  <si>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</si>
  <si>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</si>
  <si>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</si>
  <si>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</si>
  <si>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</si>
  <si>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</si>
  <si>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</si>
  <si>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</si>
  <si>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</si>
  <si>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</si>
  <si>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</si>
  <si>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</si>
  <si>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</si>
  <si>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</si>
  <si>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</si>
  <si>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</si>
  <si>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</si>
  <si>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</si>
  <si>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</si>
  <si>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</si>
  <si>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</si>
  <si>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</si>
  <si>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</si>
  <si>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</si>
  <si>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</si>
  <si>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</si>
  <si>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</si>
  <si>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</si>
  <si>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</si>
  <si>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</si>
  <si>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</si>
  <si>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</si>
  <si>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</si>
  <si>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</si>
  <si>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</si>
  <si>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</si>
  <si>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</si>
  <si>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</si>
  <si>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</si>
  <si>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</si>
  <si>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</si>
  <si>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</si>
  <si>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</si>
  <si>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</si>
  <si>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</si>
  <si>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</si>
  <si>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</si>
  <si>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</si>
  <si>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</si>
  <si>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</si>
  <si>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</si>
  <si>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</si>
  <si>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</si>
  <si>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</si>
  <si>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</si>
  <si>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</si>
  <si>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</si>
  <si>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</si>
  <si>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</si>
  <si>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</si>
  <si>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</si>
  <si>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</si>
  <si>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</si>
  <si>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</si>
  <si>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</si>
  <si>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</si>
  <si>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</si>
  <si>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</si>
  <si>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</si>
  <si>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</si>
  <si>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</si>
  <si>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</si>
  <si>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</si>
  <si>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</si>
  <si>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</si>
  <si>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</si>
  <si>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</si>
  <si>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</si>
  <si>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</si>
  <si>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</si>
  <si>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</si>
  <si>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</si>
  <si>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</si>
  <si>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</si>
  <si>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</si>
  <si>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</si>
  <si>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</si>
  <si>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</si>
  <si>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</si>
  <si>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</si>
  <si>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</si>
  <si>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</si>
  <si>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</si>
  <si>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</si>
  <si>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</si>
  <si>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</si>
  <si>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</si>
  <si>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</si>
  <si>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</si>
  <si>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</si>
  <si>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</si>
  <si>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</si>
  <si>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</si>
  <si>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</si>
  <si>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</si>
  <si>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</si>
  <si>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</si>
  <si>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</si>
  <si>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</si>
  <si>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</si>
  <si>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</si>
  <si>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</si>
  <si>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</si>
  <si>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</si>
  <si>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</si>
  <si>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</si>
  <si>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</si>
  <si>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</si>
  <si>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</si>
  <si>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</si>
  <si>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</si>
  <si>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</si>
  <si>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</si>
  <si>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</si>
  <si>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</si>
  <si>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</si>
  <si>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</si>
  <si>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</si>
  <si>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</si>
  <si>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</si>
  <si>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</si>
  <si>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</si>
  <si>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</si>
  <si>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</si>
  <si>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</si>
  <si>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</si>
  <si>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</si>
  <si>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</si>
  <si>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</si>
  <si>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</si>
  <si>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</si>
  <si>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</si>
  <si>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</si>
  <si>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</si>
  <si>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</si>
  <si>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</si>
  <si>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</si>
  <si>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</si>
  <si>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</si>
  <si>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</si>
  <si>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</si>
  <si>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</si>
  <si>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</si>
  <si>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</si>
  <si>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</si>
  <si>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</si>
  <si>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</si>
  <si>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</si>
  <si>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</si>
  <si>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</si>
  <si>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</si>
  <si>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</si>
  <si>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</si>
  <si>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</si>
  <si>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</si>
  <si>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</si>
  <si>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</si>
  <si>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</si>
  <si>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</si>
  <si>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</si>
  <si>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</si>
  <si>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</si>
  <si>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</si>
  <si>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</si>
  <si>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</si>
  <si>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</si>
  <si>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</si>
  <si>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</si>
  <si>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</si>
  <si>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</si>
  <si>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</si>
  <si>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</si>
  <si>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</si>
  <si>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</si>
  <si>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</si>
  <si>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</si>
  <si>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</si>
  <si>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</si>
  <si>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</si>
  <si>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</si>
  <si>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</si>
  <si>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</si>
  <si>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</si>
  <si>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</si>
  <si>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</si>
  <si>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</si>
  <si>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</si>
  <si>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</si>
  <si>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</si>
  <si>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</si>
  <si>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</si>
  <si>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</si>
  <si>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</si>
  <si>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</si>
  <si>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</si>
  <si>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</si>
  <si>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</si>
  <si>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</si>
  <si>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</si>
  <si>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</si>
  <si>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</si>
  <si>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</si>
  <si>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</si>
  <si>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</si>
  <si>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</si>
  <si>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</si>
  <si>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</si>
  <si>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</si>
  <si>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</si>
  <si>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</si>
  <si>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</si>
  <si>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</si>
  <si>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</si>
  <si>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</si>
  <si>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</si>
  <si>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</si>
  <si>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</si>
  <si>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</si>
  <si>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</si>
  <si>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</si>
  <si>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</si>
  <si>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</si>
  <si>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</si>
  <si>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</si>
  <si>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</si>
  <si>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</si>
  <si>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</si>
  <si>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</si>
  <si>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</si>
  <si>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</si>
  <si>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</si>
  <si>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</si>
  <si>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</si>
  <si>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</si>
  <si>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</si>
  <si>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</si>
  <si>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</si>
  <si>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</si>
  <si>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</si>
  <si>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</si>
  <si>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</si>
  <si>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</si>
  <si>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</si>
  <si>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</si>
  <si>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</si>
  <si>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</si>
  <si>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</si>
  <si>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</si>
  <si>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</si>
  <si>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</si>
  <si>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</si>
  <si>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</si>
  <si>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</si>
  <si>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</si>
  <si>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</si>
  <si>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</si>
  <si>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</si>
  <si>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</si>
  <si>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</si>
  <si>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</si>
  <si>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</si>
  <si>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</si>
  <si>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</si>
  <si>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</si>
  <si>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</si>
  <si>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</si>
  <si>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</si>
  <si>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</si>
  <si>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</si>
  <si>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</si>
  <si>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</si>
  <si>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</si>
  <si>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</si>
  <si>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</si>
  <si>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</si>
  <si>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</si>
  <si>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</si>
  <si>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</si>
  <si>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</si>
  <si>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</si>
  <si>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</si>
  <si>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</si>
  <si>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</si>
  <si>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</si>
  <si>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</si>
  <si>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</si>
  <si>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</si>
  <si>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</si>
  <si>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</si>
  <si>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</si>
  <si>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</si>
  <si>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</si>
  <si>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</si>
  <si>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</si>
  <si>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</si>
  <si>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</si>
  <si>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</si>
  <si>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</si>
  <si>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</si>
  <si>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</si>
  <si>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</si>
  <si>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</si>
  <si>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</si>
  <si>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</si>
  <si>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</si>
  <si>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</si>
  <si>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</si>
  <si>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</si>
  <si>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</si>
  <si>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</si>
  <si>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</si>
  <si>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</si>
  <si>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</si>
  <si>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</si>
  <si>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</si>
  <si>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</si>
  <si>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</si>
  <si>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</si>
  <si>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</si>
  <si>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</si>
  <si>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</si>
  <si>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</si>
  <si>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</si>
  <si>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</si>
  <si>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</si>
  <si>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</si>
  <si>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</si>
  <si>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</si>
  <si>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</si>
  <si>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</si>
  <si>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</si>
  <si>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</si>
  <si>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</si>
  <si>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</si>
  <si>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</si>
  <si>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</si>
  <si>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</si>
  <si>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</si>
  <si>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</si>
  <si>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</si>
  <si>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</si>
  <si>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</si>
  <si>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</si>
  <si>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</si>
  <si>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</si>
  <si>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</si>
  <si>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</si>
  <si>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</si>
  <si>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</si>
  <si>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</si>
  <si>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</si>
  <si>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</si>
  <si>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</si>
  <si>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</si>
  <si>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</si>
  <si>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</si>
  <si>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</si>
  <si>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</si>
  <si>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</si>
  <si>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</si>
  <si>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</si>
  <si>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</si>
  <si>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</si>
  <si>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</si>
  <si>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</si>
  <si>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</si>
  <si>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</si>
  <si>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</si>
  <si>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</si>
  <si>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</si>
  <si>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</si>
  <si>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</si>
  <si>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</si>
  <si>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</si>
  <si>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</si>
  <si>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</si>
  <si>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</si>
  <si>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</si>
  <si>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</si>
  <si>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</si>
  <si>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</si>
  <si>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</si>
  <si>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</si>
  <si>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</si>
  <si>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</si>
  <si>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</si>
  <si>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</si>
  <si>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</si>
  <si>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</si>
  <si>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</si>
  <si>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</si>
  <si>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</si>
  <si>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</si>
  <si>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</si>
  <si>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</si>
  <si>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</si>
  <si>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</si>
  <si>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</si>
  <si>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</si>
  <si>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</si>
  <si>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</si>
  <si>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</si>
  <si>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</si>
  <si>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</si>
  <si>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</si>
  <si>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</si>
  <si>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</si>
  <si>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</si>
  <si>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</si>
  <si>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</si>
  <si>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</si>
  <si>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</si>
  <si>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</si>
  <si>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</si>
  <si>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</si>
  <si>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</si>
  <si>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</si>
  <si>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</si>
  <si>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</si>
  <si>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</si>
  <si>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</si>
  <si>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</si>
  <si>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</si>
  <si>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</si>
  <si>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</si>
  <si>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</si>
  <si>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</si>
  <si>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</si>
  <si>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</si>
  <si>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</si>
  <si>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</si>
  <si>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</si>
  <si>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</si>
  <si>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</si>
  <si>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</si>
  <si>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</si>
  <si>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</si>
  <si>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</si>
  <si>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</si>
  <si>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</si>
  <si>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</si>
  <si>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</si>
  <si>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</si>
  <si>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</si>
  <si>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</si>
  <si>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</si>
  <si>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</si>
  <si>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</si>
  <si>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</si>
  <si>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</si>
  <si>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</si>
  <si>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</si>
  <si>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</si>
  <si>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</si>
  <si>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</si>
  <si>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</si>
  <si>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</si>
  <si>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</si>
  <si>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</si>
  <si>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</si>
  <si>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</si>
  <si>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</si>
  <si>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</si>
  <si>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</si>
  <si>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</si>
  <si>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</si>
  <si>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</si>
  <si>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</si>
  <si>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</si>
  <si>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</si>
  <si>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</si>
  <si>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</si>
  <si>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</si>
  <si>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</si>
  <si>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</si>
  <si>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</si>
  <si>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</si>
  <si>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</si>
  <si>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</si>
  <si>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</si>
  <si>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</si>
  <si>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</si>
  <si>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</si>
  <si>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</si>
  <si>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</si>
  <si>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</si>
  <si>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</si>
  <si>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</si>
  <si>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</si>
  <si>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</si>
  <si>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</si>
  <si>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</si>
  <si>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</si>
  <si>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</si>
  <si>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</si>
  <si>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</si>
  <si>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</si>
  <si>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</si>
  <si>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</si>
  <si>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</si>
  <si>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</si>
  <si>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</si>
  <si>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</si>
  <si>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</si>
  <si>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</si>
  <si>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</si>
  <si>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</si>
  <si>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</si>
  <si>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</si>
  <si>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</si>
  <si>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</si>
  <si>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</si>
  <si>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</si>
  <si>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</si>
  <si>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</si>
  <si>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</si>
  <si>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</si>
  <si>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</si>
  <si>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</si>
  <si>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</si>
  <si>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</si>
  <si>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</si>
  <si>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</si>
  <si>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</si>
  <si>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</si>
  <si>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</si>
  <si>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</si>
  <si>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</si>
  <si>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</si>
  <si>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</si>
  <si>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</si>
  <si>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</si>
  <si>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</si>
  <si>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</si>
  <si>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</si>
  <si>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</si>
  <si>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</si>
  <si>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</si>
  <si>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</si>
  <si>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</si>
  <si>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</si>
  <si>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</si>
  <si>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</si>
  <si>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</si>
  <si>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</si>
  <si>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</si>
  <si>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</si>
  <si>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</si>
  <si>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</si>
  <si>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</si>
  <si>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</si>
  <si>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</si>
  <si>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</si>
  <si>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</si>
  <si>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</si>
  <si>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</si>
  <si>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</si>
  <si>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</si>
  <si>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</si>
  <si>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</si>
  <si>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</si>
  <si>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</si>
  <si>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</si>
  <si>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</si>
  <si>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</si>
  <si>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</si>
  <si>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</si>
  <si>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</si>
  <si>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</si>
  <si>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</si>
  <si>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</si>
  <si>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</si>
  <si>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</si>
  <si>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</si>
  <si>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</si>
  <si>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</si>
  <si>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</si>
  <si>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</si>
  <si>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</si>
  <si>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</si>
  <si>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</si>
  <si>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</si>
  <si>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</si>
  <si>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</si>
  <si>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</si>
  <si>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</si>
  <si>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</si>
  <si>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</si>
  <si>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</si>
  <si>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</si>
  <si>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</si>
  <si>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</si>
  <si>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</si>
  <si>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</si>
  <si>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</si>
  <si>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</si>
  <si>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</si>
  <si>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</si>
  <si>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</si>
  <si>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</si>
  <si>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</si>
  <si>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</si>
  <si>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</si>
  <si>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</si>
  <si>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</si>
  <si>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</si>
  <si>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</si>
  <si>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</si>
  <si>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</si>
  <si>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</si>
  <si>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</si>
  <si>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</si>
  <si>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</si>
  <si>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</si>
  <si>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</si>
  <si>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</si>
  <si>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</si>
  <si>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</si>
  <si>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</si>
  <si>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</si>
  <si>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</si>
  <si>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</si>
  <si>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</si>
  <si>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</si>
  <si>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</si>
  <si>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</si>
  <si>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</si>
  <si>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</si>
  <si>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</si>
  <si>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</si>
  <si>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</si>
  <si>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</si>
  <si>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</si>
  <si>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</si>
  <si>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</si>
  <si>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</si>
  <si>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</si>
  <si>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</si>
  <si>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</si>
  <si>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</si>
  <si>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</si>
  <si>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</si>
  <si>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</si>
  <si>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</si>
  <si>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</si>
  <si>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</si>
  <si>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</si>
  <si>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</si>
  <si>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</si>
  <si>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</si>
  <si>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</si>
  <si>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</si>
  <si>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</si>
  <si>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</si>
  <si>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</si>
  <si>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</si>
  <si>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</si>
  <si>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</si>
  <si>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</si>
  <si>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</si>
  <si>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</si>
  <si>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</si>
  <si>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</si>
  <si>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</si>
  <si>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</si>
  <si>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</si>
  <si>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</si>
  <si>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</si>
  <si>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</si>
  <si>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</si>
  <si>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</si>
  <si>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</si>
  <si>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</si>
  <si>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</si>
  <si>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</si>
  <si>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</si>
  <si>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</si>
  <si>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</si>
  <si>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</si>
  <si>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</si>
  <si>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</si>
  <si>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</si>
  <si>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</si>
  <si>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</si>
  <si>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</si>
  <si>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</si>
  <si>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</si>
  <si>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</si>
  <si>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</si>
  <si>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</si>
  <si>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</si>
  <si>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</si>
  <si>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</si>
  <si>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</si>
  <si>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</si>
  <si>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</si>
  <si>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</si>
  <si>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</si>
  <si>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</si>
  <si>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</si>
  <si>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</si>
  <si>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</si>
  <si>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</si>
  <si>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</si>
  <si>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</si>
  <si>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</si>
  <si>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</si>
  <si>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</si>
  <si>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</si>
  <si>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</si>
  <si>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</si>
  <si>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</si>
  <si>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</si>
  <si>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</si>
  <si>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</si>
  <si>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</si>
  <si>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</si>
  <si>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</si>
  <si>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</si>
  <si>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</si>
  <si>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</si>
  <si>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</si>
  <si>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</si>
  <si>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</si>
  <si>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</si>
  <si>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</si>
  <si>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</si>
  <si>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</si>
  <si>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</si>
  <si>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</si>
  <si>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</si>
  <si>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</si>
  <si>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</si>
  <si>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</si>
  <si>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</si>
  <si>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</si>
  <si>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</si>
  <si>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</si>
  <si>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</si>
  <si>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</si>
  <si>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</si>
  <si>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</si>
  <si>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</si>
  <si>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</si>
  <si>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</si>
  <si>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</si>
  <si>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</si>
  <si>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</si>
  <si>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</si>
  <si>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</si>
  <si>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</si>
  <si>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</si>
  <si>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</si>
  <si>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</si>
  <si>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</si>
  <si>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</si>
  <si>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</si>
  <si>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</si>
  <si>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</si>
  <si>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</si>
  <si>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</si>
  <si>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</si>
  <si>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</si>
  <si>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</si>
  <si>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</si>
  <si>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</si>
  <si>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</si>
  <si>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</si>
  <si>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</si>
  <si>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</si>
  <si>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</si>
  <si>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</si>
  <si>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</si>
  <si>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</si>
  <si>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</si>
  <si>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</si>
  <si>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</si>
  <si>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</si>
  <si>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</si>
  <si>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</si>
  <si>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</si>
  <si>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</si>
  <si>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</si>
  <si>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</si>
  <si>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</si>
  <si>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</si>
  <si>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</si>
  <si>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</si>
  <si>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</si>
  <si>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</si>
  <si>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</si>
  <si>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</si>
  <si>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</si>
  <si>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</si>
  <si>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</si>
  <si>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</si>
  <si>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</si>
  <si>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</si>
  <si>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</si>
  <si>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</si>
  <si>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</si>
  <si>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</si>
  <si>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</si>
  <si>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</si>
  <si>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</si>
  <si>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</si>
  <si>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</si>
  <si>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</si>
  <si>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</si>
  <si>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</si>
  <si>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</si>
  <si>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</si>
  <si>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</si>
  <si>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</si>
  <si>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</si>
  <si>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</si>
  <si>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</si>
  <si>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</si>
  <si>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</si>
  <si>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</si>
  <si>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</si>
  <si>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</si>
  <si>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</si>
  <si>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</si>
  <si>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</si>
  <si>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</si>
  <si>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</si>
  <si>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</si>
  <si>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</si>
  <si>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</si>
  <si>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</si>
  <si>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</si>
  <si>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</si>
  <si>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</si>
  <si>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</si>
  <si>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</si>
  <si>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</si>
  <si>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</si>
  <si>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</si>
  <si>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</si>
  <si>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</si>
  <si>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</si>
  <si>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</si>
  <si>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</si>
  <si>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</si>
  <si>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</si>
  <si>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</si>
  <si>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</si>
  <si>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</si>
  <si>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</si>
  <si>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</si>
  <si>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</si>
  <si>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</si>
  <si>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</si>
  <si>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</si>
  <si>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</si>
  <si>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</si>
  <si>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</si>
  <si>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</si>
  <si>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</si>
  <si>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</si>
  <si>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</si>
  <si>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</si>
  <si>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</si>
  <si>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</si>
  <si>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</si>
  <si>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</si>
  <si>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</si>
  <si>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</si>
  <si>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</si>
  <si>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</si>
  <si>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</si>
  <si>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</si>
  <si>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</si>
  <si>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</si>
  <si>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</si>
  <si>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</si>
  <si>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</si>
  <si>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</si>
  <si>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</si>
  <si>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</si>
  <si>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</si>
  <si>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</si>
  <si>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</si>
  <si>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</si>
  <si>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</si>
  <si>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</si>
  <si>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</si>
  <si>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</si>
  <si>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</si>
  <si>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</si>
  <si>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</si>
  <si>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</si>
  <si>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</si>
  <si>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</si>
  <si>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</si>
  <si>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</si>
  <si>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</si>
  <si>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</si>
  <si>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</si>
  <si>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</si>
  <si>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</si>
  <si>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</si>
  <si>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</si>
  <si>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</si>
  <si>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</si>
  <si>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</si>
  <si>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</si>
  <si>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</si>
  <si>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</si>
  <si>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</si>
  <si>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</si>
  <si>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</si>
  <si>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</si>
  <si>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</si>
  <si>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</si>
  <si>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</si>
  <si>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</si>
  <si>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</si>
  <si>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</si>
  <si>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</si>
  <si>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</si>
  <si>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</si>
  <si>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</si>
  <si>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</si>
  <si>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</si>
  <si>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</si>
  <si>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</si>
  <si>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</si>
  <si>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</si>
  <si>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</si>
  <si>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</si>
  <si>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</si>
  <si>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</si>
  <si>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</si>
  <si>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</si>
  <si>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</si>
  <si>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</si>
  <si>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</si>
  <si>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</si>
  <si>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</si>
  <si>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</si>
  <si>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</si>
  <si>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</si>
  <si>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</si>
  <si>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</si>
  <si>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</si>
  <si>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</si>
  <si>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</si>
  <si>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</si>
  <si>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</si>
  <si>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</si>
  <si>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</si>
  <si>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</si>
  <si>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</si>
  <si>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</si>
  <si>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</si>
  <si>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</si>
  <si>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</si>
  <si>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</si>
  <si>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</si>
  <si>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</si>
  <si>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</si>
  <si>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</si>
  <si>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</si>
  <si>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</si>
  <si>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</si>
  <si>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</si>
  <si>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</si>
  <si>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</si>
  <si>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</si>
  <si>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</si>
  <si>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</si>
  <si>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</si>
  <si>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</si>
  <si>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</si>
  <si>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</si>
  <si>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</si>
  <si>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</si>
  <si>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</si>
  <si>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</si>
  <si>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</si>
  <si>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</si>
  <si>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</si>
  <si>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</si>
  <si>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</si>
  <si>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</si>
  <si>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</si>
  <si>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</si>
  <si>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</si>
  <si>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</si>
  <si>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</si>
  <si>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</si>
  <si>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</si>
  <si>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</si>
  <si>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</si>
  <si>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</si>
  <si>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</si>
  <si>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</si>
  <si>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</si>
  <si>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</si>
  <si>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</si>
  <si>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</si>
  <si>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</si>
  <si>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</si>
  <si>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</si>
  <si>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</si>
  <si>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</si>
  <si>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</si>
  <si>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</si>
  <si>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</si>
  <si>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</si>
  <si>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</si>
  <si>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</si>
  <si>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</si>
  <si>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</si>
  <si>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</si>
  <si>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</si>
  <si>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</si>
  <si>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</si>
  <si>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</si>
  <si>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</si>
  <si>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</si>
  <si>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</si>
  <si>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</si>
  <si>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</si>
  <si>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</si>
  <si>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</si>
  <si>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</si>
  <si>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</si>
  <si>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</si>
  <si>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</si>
  <si>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</si>
  <si>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</si>
  <si>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</si>
  <si>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</si>
  <si>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</si>
  <si>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</si>
  <si>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</si>
  <si>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</si>
  <si>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</si>
  <si>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</si>
  <si>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</si>
  <si>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</si>
  <si>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</si>
  <si>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</si>
  <si>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</si>
  <si>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</si>
  <si>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</si>
  <si>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</si>
  <si>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</si>
  <si>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</si>
  <si>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</si>
  <si>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</si>
  <si>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</si>
  <si>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</si>
  <si>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</si>
  <si>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</si>
  <si>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</si>
  <si>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</si>
  <si>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</si>
  <si>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</si>
  <si>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</si>
  <si>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</si>
  <si>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</si>
  <si>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</si>
  <si>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</si>
  <si>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</si>
  <si>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</si>
  <si>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</si>
  <si>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</si>
  <si>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</si>
  <si>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</si>
  <si>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</si>
  <si>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</si>
  <si>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</si>
  <si>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</si>
  <si>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</si>
  <si>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</si>
  <si>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</si>
  <si>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</si>
  <si>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</si>
  <si>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</si>
  <si>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</si>
  <si>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</si>
  <si>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</si>
  <si>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</si>
  <si>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</si>
  <si>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</si>
  <si>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</si>
  <si>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</si>
  <si>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</si>
  <si>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</si>
  <si>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</si>
  <si>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</si>
  <si>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</si>
  <si>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</si>
  <si>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</si>
  <si>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</si>
  <si>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</si>
  <si>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</si>
  <si>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</si>
  <si>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</si>
  <si>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</si>
  <si>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</si>
  <si>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</si>
  <si>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</si>
  <si>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</si>
  <si>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</si>
  <si>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</si>
  <si>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</si>
  <si>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</si>
  <si>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</si>
  <si>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</si>
  <si>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</si>
  <si>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</si>
  <si>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</si>
  <si>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</si>
  <si>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</si>
  <si>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</si>
  <si>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</si>
  <si>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</si>
  <si>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</si>
  <si>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</si>
  <si>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</si>
  <si>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</si>
  <si>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</si>
  <si>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</si>
  <si>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</si>
  <si>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</si>
  <si>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</si>
  <si>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</si>
  <si>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</si>
  <si>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</si>
  <si>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</si>
  <si>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</si>
  <si>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</si>
  <si>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</si>
  <si>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</si>
  <si>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</si>
  <si>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</si>
  <si>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</si>
  <si>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</si>
  <si>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</si>
  <si>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</si>
  <si>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</si>
  <si>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</si>
  <si>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</si>
  <si>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</si>
  <si>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</si>
  <si>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</si>
  <si>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</si>
  <si>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</si>
  <si>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</si>
  <si>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</si>
  <si>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</si>
  <si>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</si>
  <si>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</si>
  <si>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</si>
  <si>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</si>
  <si>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</si>
  <si>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</si>
  <si>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</si>
  <si>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</si>
  <si>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</si>
  <si>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</si>
  <si>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</si>
  <si>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</si>
  <si>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</si>
  <si>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</si>
  <si>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</si>
  <si>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</si>
  <si>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</si>
  <si>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</si>
  <si>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</si>
  <si>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</si>
  <si>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</si>
  <si>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</si>
  <si>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</si>
  <si>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</si>
  <si>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</si>
  <si>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</si>
  <si>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</si>
  <si>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</si>
  <si>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</si>
  <si>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</si>
  <si>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</si>
  <si>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</si>
  <si>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</si>
  <si>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</si>
  <si>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</si>
  <si>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</si>
  <si>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</si>
  <si>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</si>
  <si>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</si>
  <si>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</si>
  <si>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</si>
  <si>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</si>
  <si>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</si>
  <si>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</si>
  <si>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</si>
  <si>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</si>
  <si>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</si>
  <si>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</si>
  <si>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</si>
  <si>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</si>
  <si>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</si>
  <si>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</si>
  <si>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</si>
  <si>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</si>
  <si>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</si>
  <si>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</si>
  <si>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</si>
  <si>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</si>
  <si>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</si>
  <si>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</si>
  <si>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</si>
  <si>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</si>
  <si>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</si>
  <si>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</si>
  <si>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</si>
  <si>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</si>
  <si>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</si>
  <si>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</si>
  <si>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</si>
  <si>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</si>
  <si>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</si>
  <si>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</si>
  <si>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</si>
  <si>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</si>
  <si>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</si>
  <si>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</si>
  <si>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</si>
  <si>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</si>
  <si>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</si>
  <si>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</si>
  <si>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</si>
  <si>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</si>
  <si>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</si>
  <si>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</si>
  <si>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</si>
  <si>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</si>
  <si>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</si>
  <si>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</si>
  <si>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</si>
  <si>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</si>
  <si>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</si>
  <si>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</si>
  <si>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</si>
  <si>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</si>
  <si>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</si>
  <si>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</si>
  <si>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</si>
  <si>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</si>
  <si>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</si>
  <si>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</si>
  <si>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</si>
  <si>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</si>
  <si>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</si>
  <si>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</si>
  <si>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</si>
  <si>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</si>
  <si>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</si>
  <si>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</si>
  <si>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</si>
  <si>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</si>
  <si>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</si>
  <si>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</si>
  <si>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</si>
  <si>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</si>
  <si>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</si>
  <si>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</si>
  <si>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</si>
  <si>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</si>
  <si>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</si>
  <si>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</si>
  <si>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</si>
  <si>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</si>
  <si>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</si>
  <si>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</si>
  <si>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</si>
  <si>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</si>
  <si>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</si>
  <si>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</si>
  <si>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</si>
  <si>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</si>
  <si>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</si>
  <si>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</si>
  <si>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</si>
  <si>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</si>
  <si>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</si>
  <si>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</si>
  <si>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</si>
  <si>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</si>
  <si>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</si>
  <si>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</si>
  <si>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</si>
  <si>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</si>
  <si>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</si>
  <si>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</si>
  <si>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</si>
  <si>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</si>
  <si>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</si>
  <si>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</si>
  <si>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</si>
  <si>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</si>
  <si>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</si>
  <si>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</si>
  <si>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</si>
  <si>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</si>
  <si>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</si>
  <si>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</si>
  <si>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</si>
  <si>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</si>
  <si>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</si>
  <si>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</si>
  <si>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</si>
  <si>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</si>
  <si>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</si>
  <si>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</si>
  <si>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</si>
  <si>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</si>
  <si>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</si>
  <si>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</si>
  <si>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</si>
  <si>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</si>
  <si>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</si>
  <si>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</si>
  <si>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</si>
  <si>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</si>
  <si>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</si>
  <si>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</si>
  <si>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</si>
  <si>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</si>
  <si>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</si>
  <si>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</si>
  <si>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</si>
  <si>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</si>
  <si>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</si>
  <si>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</si>
  <si>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</si>
  <si>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</si>
  <si>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</si>
  <si>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</si>
  <si>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</si>
  <si>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</si>
  <si>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</si>
  <si>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</si>
  <si>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</si>
  <si>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</si>
  <si>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</si>
  <si>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</si>
  <si>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</si>
  <si>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</si>
  <si>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</si>
  <si>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</si>
  <si>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</si>
  <si>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</si>
  <si>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</si>
  <si>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</si>
  <si>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</si>
  <si>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</si>
  <si>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</si>
  <si>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</si>
  <si>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</si>
  <si>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</si>
  <si>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</si>
  <si>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</si>
  <si>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</si>
  <si>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</si>
  <si>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</si>
  <si>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</si>
  <si>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</si>
  <si>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</si>
  <si>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</si>
  <si>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</si>
  <si>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</si>
  <si>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</si>
  <si>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</si>
  <si>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</si>
  <si>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</si>
  <si>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</si>
  <si>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</si>
  <si>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</si>
  <si>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</si>
  <si>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</si>
  <si>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</si>
  <si>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</si>
  <si>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</si>
  <si>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</si>
  <si>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</si>
  <si>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</si>
  <si>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</si>
  <si>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</si>
  <si>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</si>
  <si>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</si>
  <si>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</si>
  <si>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</si>
  <si>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</si>
  <si>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</si>
  <si>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</si>
  <si>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</si>
  <si>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</si>
  <si>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</si>
  <si>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</si>
  <si>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</si>
  <si>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</si>
  <si>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</si>
  <si>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</si>
  <si>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</si>
  <si>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</si>
  <si>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</si>
  <si>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</si>
  <si>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</si>
  <si>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</si>
  <si>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</si>
  <si>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</si>
  <si>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</si>
  <si>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</si>
  <si>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</si>
  <si>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</si>
  <si>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</si>
  <si>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</si>
  <si>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</si>
  <si>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</si>
  <si>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</si>
  <si>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</si>
  <si>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</si>
  <si>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</si>
  <si>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</si>
  <si>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</si>
  <si>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</si>
  <si>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</si>
  <si>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</si>
  <si>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</si>
  <si>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</si>
  <si>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</si>
  <si>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</si>
  <si>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</si>
  <si>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</si>
  <si>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</si>
  <si>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</si>
  <si>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</si>
  <si>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</si>
  <si>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</si>
  <si>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</si>
  <si>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</si>
  <si>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</si>
  <si>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</si>
  <si>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</si>
  <si>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</si>
  <si>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</si>
  <si>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</si>
  <si>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</si>
  <si>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</si>
  <si>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</si>
  <si>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</si>
  <si>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</si>
  <si>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</si>
  <si>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</si>
  <si>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</si>
  <si>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</si>
  <si>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</si>
  <si>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</si>
  <si>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</si>
  <si>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</si>
  <si>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</si>
  <si>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</si>
  <si>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</si>
  <si>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</si>
  <si>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</si>
  <si>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</si>
  <si>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</si>
  <si>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</si>
  <si>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</si>
  <si>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</si>
  <si>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</si>
  <si>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</si>
  <si>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</si>
  <si>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</si>
  <si>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</si>
  <si>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</si>
  <si>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</si>
  <si>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</si>
  <si>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</si>
  <si>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</si>
  <si>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</si>
  <si>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</si>
  <si>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</si>
  <si>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</si>
  <si>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</si>
  <si>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</si>
  <si>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</si>
  <si>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</si>
  <si>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</si>
  <si>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</si>
  <si>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</si>
  <si>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</si>
  <si>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</si>
  <si>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</si>
  <si>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</si>
  <si>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</si>
  <si>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</si>
  <si>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</si>
  <si>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</si>
  <si>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</si>
  <si>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</si>
  <si>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</si>
  <si>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</si>
  <si>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</si>
  <si>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</si>
  <si>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</si>
  <si>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</si>
  <si>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</si>
  <si>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</si>
  <si>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</si>
  <si>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</si>
  <si>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</si>
  <si>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</si>
  <si>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</si>
  <si>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</si>
  <si>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</si>
  <si>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</si>
  <si>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</si>
  <si>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</si>
  <si>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</si>
  <si>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</si>
  <si>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</si>
  <si>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</si>
  <si>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</si>
  <si>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</si>
  <si>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</si>
  <si>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</si>
  <si>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</si>
  <si>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</si>
  <si>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</si>
  <si>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</si>
  <si>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</si>
  <si>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</si>
  <si>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</si>
  <si>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</si>
  <si>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</si>
  <si>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</si>
  <si>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</si>
  <si>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</si>
  <si>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</si>
  <si>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</si>
  <si>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</si>
  <si>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</si>
  <si>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</si>
  <si>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</si>
  <si>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</si>
  <si>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</si>
  <si>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</si>
  <si>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</si>
  <si>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</si>
  <si>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</si>
  <si>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</si>
  <si>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</si>
  <si>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</si>
  <si>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</si>
  <si>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</si>
  <si>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</si>
  <si>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</si>
  <si>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</si>
  <si>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</si>
  <si>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</si>
  <si>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</si>
  <si>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</si>
  <si>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</si>
  <si>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</si>
  <si>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</si>
  <si>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</si>
  <si>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</si>
  <si>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</si>
  <si>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</si>
  <si>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</si>
  <si>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</si>
  <si>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</si>
  <si>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</si>
  <si>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</si>
  <si>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</si>
  <si>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</si>
  <si>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</si>
  <si>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</si>
  <si>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</si>
  <si>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</si>
  <si>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</si>
  <si>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</si>
  <si>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</si>
  <si>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</si>
  <si>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</si>
  <si>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</si>
  <si>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</si>
  <si>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</si>
  <si>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</si>
  <si>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</si>
  <si>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</si>
  <si>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</si>
  <si>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</si>
  <si>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</si>
  <si>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</si>
  <si>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</si>
  <si>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</si>
  <si>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</si>
  <si>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</si>
  <si>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</si>
  <si>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</si>
  <si>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</si>
  <si>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</si>
  <si>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</si>
  <si>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</si>
  <si>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</si>
  <si>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</si>
  <si>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</si>
  <si>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</si>
  <si>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</si>
  <si>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</si>
  <si>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</si>
  <si>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</si>
  <si>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</si>
  <si>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</si>
  <si>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</si>
  <si>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</si>
  <si>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</si>
  <si>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</si>
  <si>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</si>
  <si>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</si>
  <si>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</si>
  <si>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</si>
  <si>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</si>
  <si>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</si>
  <si>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</si>
  <si>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</si>
  <si>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</si>
  <si>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</si>
  <si>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</si>
  <si>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</si>
  <si>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</si>
  <si>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</si>
  <si>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</si>
  <si>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</si>
  <si>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</si>
  <si>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</si>
  <si>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</si>
  <si>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</si>
  <si>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</si>
  <si>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</si>
  <si>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</si>
  <si>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</si>
  <si>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</si>
  <si>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</si>
  <si>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</si>
  <si>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</si>
  <si>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</si>
  <si>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</si>
  <si>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</si>
  <si>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</si>
  <si>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</si>
  <si>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</si>
  <si>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</si>
  <si>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</si>
  <si>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</si>
  <si>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</si>
  <si>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</si>
  <si>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</si>
  <si>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</si>
  <si>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</si>
  <si>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</si>
  <si>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</si>
  <si>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</si>
  <si>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</si>
  <si>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</si>
  <si>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</si>
  <si>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</si>
  <si>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</si>
  <si>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</si>
  <si>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</si>
  <si>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</si>
  <si>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</si>
  <si>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</si>
  <si>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</si>
  <si>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</si>
  <si>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</si>
  <si>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</si>
  <si>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</si>
  <si>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</si>
  <si>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</si>
  <si>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</si>
  <si>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</si>
  <si>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</si>
  <si>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</si>
  <si>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</si>
  <si>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</si>
  <si>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</si>
  <si>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</si>
  <si>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</si>
  <si>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</si>
  <si>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</si>
  <si>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</si>
  <si>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</si>
  <si>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</si>
  <si>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</si>
  <si>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</si>
  <si>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</si>
  <si>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</si>
  <si>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</si>
  <si>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</si>
  <si>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</si>
  <si>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</si>
  <si>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</si>
  <si>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</si>
  <si>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</si>
  <si>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</si>
  <si>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</si>
  <si>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</si>
  <si>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</si>
  <si>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</si>
  <si>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</si>
  <si>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</si>
  <si>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</si>
  <si>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</si>
  <si>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</si>
  <si>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</si>
  <si>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</si>
  <si>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</si>
  <si>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</si>
  <si>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</si>
  <si>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</si>
  <si>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</si>
  <si>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</si>
  <si>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</si>
  <si>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</si>
  <si>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</si>
  <si>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</si>
  <si>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</si>
  <si>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</si>
  <si>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</si>
  <si>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</si>
  <si>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</si>
  <si>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</si>
  <si>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</si>
  <si>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</si>
  <si>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</si>
  <si>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</si>
  <si>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</si>
  <si>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</si>
  <si>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</si>
  <si>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</si>
  <si>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</si>
  <si>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</si>
  <si>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</si>
  <si>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</si>
  <si>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</si>
  <si>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</si>
  <si>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</si>
  <si>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</si>
  <si>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</si>
  <si>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</si>
  <si>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</si>
  <si>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</si>
  <si>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</si>
  <si>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</si>
  <si>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</si>
  <si>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</si>
  <si>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</si>
  <si>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</si>
  <si>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</si>
  <si>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</si>
  <si>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</si>
  <si>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</si>
  <si>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</si>
  <si>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</si>
  <si>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</si>
  <si>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</si>
  <si>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</si>
  <si>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</si>
  <si>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</si>
  <si>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</si>
  <si>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</si>
  <si>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</si>
  <si>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</si>
  <si>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</si>
  <si>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</si>
  <si>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</si>
  <si>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</si>
  <si>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</si>
  <si>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</si>
  <si>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</si>
  <si>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</si>
  <si>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</si>
  <si>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</si>
  <si>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</si>
  <si>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</si>
  <si>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</si>
  <si>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</si>
  <si>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</si>
  <si>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</si>
  <si>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</si>
  <si>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</si>
  <si>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</si>
  <si>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</si>
  <si>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</si>
  <si>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</si>
  <si>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</si>
  <si>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</si>
  <si>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</si>
  <si>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</si>
  <si>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</si>
  <si>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</si>
  <si>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</si>
  <si>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</si>
  <si>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</si>
  <si>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</si>
  <si>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</si>
  <si>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</si>
  <si>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</si>
  <si>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</si>
  <si>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</si>
  <si>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</si>
  <si>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</si>
  <si>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</si>
  <si>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</si>
  <si>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</si>
  <si>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</si>
  <si>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</si>
  <si>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</si>
  <si>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</si>
  <si>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</si>
  <si>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</si>
  <si>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</si>
  <si>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</si>
  <si>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</si>
  <si>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</si>
  <si>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</si>
  <si>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</si>
  <si>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</si>
  <si>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</si>
  <si>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</si>
  <si>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</si>
  <si>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</si>
  <si>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</si>
  <si>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</si>
  <si>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</si>
  <si>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</si>
  <si>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</si>
  <si>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</si>
  <si>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</si>
  <si>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</si>
  <si>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</si>
  <si>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</si>
  <si>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</si>
  <si>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</si>
  <si>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</si>
  <si>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</si>
  <si>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</si>
  <si>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</si>
  <si>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</si>
  <si>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</si>
  <si>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</si>
  <si>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</si>
  <si>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</si>
  <si>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</si>
  <si>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</si>
  <si>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</si>
  <si>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</si>
  <si>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</si>
  <si>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</si>
  <si>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</si>
  <si>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</si>
  <si>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</si>
  <si>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</si>
  <si>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</si>
  <si>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</si>
  <si>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</si>
  <si>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</si>
  <si>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</si>
  <si>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</si>
  <si>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</si>
  <si>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</si>
  <si>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</si>
  <si>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</si>
  <si>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</si>
  <si>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</si>
  <si>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</si>
  <si>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</si>
  <si>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</si>
  <si>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</si>
  <si>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</si>
  <si>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</si>
  <si>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</si>
  <si>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</si>
  <si>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</si>
  <si>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</si>
  <si>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</si>
  <si>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</si>
  <si>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</si>
  <si>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</si>
  <si>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</si>
  <si>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</si>
  <si>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</si>
  <si>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</si>
  <si>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</si>
  <si>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</si>
  <si>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</si>
  <si>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</si>
  <si>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</si>
  <si>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</si>
  <si>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</si>
  <si>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</si>
  <si>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</si>
  <si>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</si>
  <si>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</si>
  <si>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</si>
  <si>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</si>
  <si>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</si>
  <si>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</si>
  <si>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</si>
  <si>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</si>
  <si>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</si>
  <si>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</si>
  <si>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</si>
  <si>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</si>
  <si>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</si>
  <si>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</si>
  <si>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</si>
  <si>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</si>
  <si>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</si>
  <si>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</si>
  <si>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</si>
  <si>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</si>
  <si>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</si>
  <si>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</si>
  <si>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</si>
  <si>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</si>
  <si>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</si>
  <si>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</si>
  <si>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</si>
  <si>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</si>
  <si>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</si>
  <si>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</si>
  <si>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</si>
  <si>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</si>
  <si>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</si>
  <si>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</si>
  <si>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</si>
  <si>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</si>
  <si>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</si>
  <si>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</si>
  <si>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</si>
  <si>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</si>
  <si>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</si>
  <si>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</si>
  <si>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</si>
  <si>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</si>
  <si>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</si>
  <si>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</si>
  <si>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</si>
  <si>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</si>
  <si>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</si>
  <si>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</si>
  <si>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</si>
  <si>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</si>
  <si>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</si>
  <si>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</si>
  <si>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</si>
  <si>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</si>
  <si>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</si>
  <si>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</si>
  <si>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</si>
  <si>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</si>
  <si>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</si>
  <si>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</si>
  <si>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</si>
  <si>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</si>
  <si>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</si>
  <si>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</si>
  <si>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</si>
  <si>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</si>
  <si>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</si>
  <si>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</si>
  <si>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</si>
  <si>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</si>
  <si>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</si>
  <si>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</si>
  <si>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</si>
  <si>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</si>
  <si>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</si>
  <si>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</si>
  <si>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</si>
  <si>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</si>
  <si>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</si>
  <si>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</si>
  <si>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</si>
  <si>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</si>
  <si>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</si>
  <si>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</si>
  <si>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</si>
  <si>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</si>
  <si>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</si>
  <si>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</si>
  <si>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</si>
  <si>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</si>
  <si>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</si>
  <si>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</si>
  <si>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</si>
  <si>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</si>
  <si>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</si>
  <si>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</si>
  <si>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</si>
  <si>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</si>
  <si>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</si>
  <si>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</si>
  <si>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</si>
  <si>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</si>
  <si>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</si>
  <si>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</si>
  <si>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</si>
  <si>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</si>
  <si>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</si>
  <si>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</si>
  <si>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</si>
  <si>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</si>
  <si>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</si>
  <si>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</si>
  <si>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</si>
  <si>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</si>
  <si>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</si>
  <si>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</si>
  <si>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</si>
  <si>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</si>
  <si>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</si>
  <si>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</si>
  <si>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</si>
  <si>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</si>
  <si>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</si>
  <si>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</si>
  <si>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</si>
  <si>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</si>
  <si>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</si>
  <si>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</si>
  <si>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</si>
  <si>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</si>
  <si>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</si>
  <si>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</si>
  <si>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</si>
  <si>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</si>
  <si>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</si>
  <si>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</si>
  <si>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</si>
  <si>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</si>
  <si>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</si>
  <si>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</si>
  <si>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</si>
  <si>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</si>
  <si>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</si>
  <si>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</si>
  <si>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</si>
  <si>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</si>
  <si>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</si>
  <si>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</si>
  <si>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</si>
  <si>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</si>
  <si>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</si>
  <si>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</si>
  <si>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</si>
  <si>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</si>
  <si>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</si>
  <si>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</si>
  <si>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</si>
  <si>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</si>
  <si>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</si>
  <si>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</si>
  <si>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</si>
  <si>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</si>
  <si>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</si>
  <si>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</si>
  <si>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</si>
  <si>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</si>
  <si>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</si>
  <si>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</si>
  <si>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</si>
  <si>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</si>
  <si>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</si>
  <si>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</si>
  <si>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</si>
  <si>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</si>
  <si>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</si>
  <si>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</si>
  <si>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</si>
  <si>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</si>
  <si>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</si>
  <si>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</si>
  <si>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</si>
  <si>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</si>
  <si>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</si>
  <si>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</si>
  <si>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</si>
  <si>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</si>
  <si>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</si>
  <si>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</si>
  <si>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</si>
  <si>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</si>
  <si>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</si>
  <si>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</si>
  <si>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</si>
  <si>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</si>
  <si>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</si>
  <si>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</si>
  <si>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</si>
  <si>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</si>
  <si>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</si>
  <si>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</si>
  <si>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</si>
  <si>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</si>
  <si>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</si>
  <si>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</si>
  <si>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</si>
  <si>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</si>
  <si>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</si>
  <si>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</si>
  <si>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</si>
  <si>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</si>
  <si>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</si>
  <si>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</si>
  <si>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</si>
  <si>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</si>
  <si>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</si>
  <si>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</si>
  <si>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</si>
  <si>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</si>
  <si>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</si>
  <si>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</si>
  <si>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</si>
  <si>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</si>
  <si>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</si>
  <si>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</si>
  <si>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</si>
  <si>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</si>
  <si>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</si>
  <si>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</si>
  <si>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</si>
  <si>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</si>
  <si>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</si>
  <si>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</si>
  <si>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</si>
  <si>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</si>
  <si>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</si>
  <si>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</si>
  <si>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</si>
  <si>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</si>
  <si>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</si>
  <si>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</si>
  <si>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</si>
  <si>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</si>
  <si>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</si>
  <si>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</si>
  <si>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</si>
  <si>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</si>
  <si>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</si>
  <si>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</si>
  <si>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</si>
  <si>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</si>
  <si>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</si>
  <si>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</si>
  <si>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</si>
  <si>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</si>
  <si>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</si>
  <si>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</si>
  <si>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</si>
  <si>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</si>
  <si>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</si>
  <si>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</si>
  <si>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</si>
  <si>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</si>
  <si>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</si>
  <si>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</si>
  <si>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</si>
  <si>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</si>
  <si>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</si>
  <si>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</si>
  <si>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</si>
  <si>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</si>
  <si>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</si>
  <si>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</si>
  <si>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</si>
  <si>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</si>
  <si>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</si>
  <si>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</si>
  <si>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</si>
  <si>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</si>
  <si>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</si>
  <si>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</si>
  <si>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</si>
  <si>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</si>
  <si>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</si>
  <si>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</si>
  <si>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</si>
  <si>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</si>
  <si>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</si>
  <si>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</si>
  <si>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</si>
  <si>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</si>
  <si>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</si>
  <si>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</si>
  <si>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</si>
  <si>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</si>
  <si>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</si>
  <si>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</si>
  <si>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</si>
  <si>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</si>
  <si>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</si>
  <si>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</si>
  <si>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</si>
  <si>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</si>
  <si>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</si>
  <si>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</si>
  <si>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</si>
  <si>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</si>
  <si>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</si>
  <si>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</si>
  <si>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</si>
  <si>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</si>
  <si>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</si>
  <si>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</si>
  <si>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</si>
  <si>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</si>
  <si>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</si>
  <si>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</si>
  <si>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</si>
  <si>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</si>
  <si>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</si>
  <si>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</si>
  <si>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</si>
  <si>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</si>
  <si>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</si>
  <si>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</si>
  <si>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</si>
  <si>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</si>
  <si>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</si>
  <si>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</si>
  <si>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</si>
  <si>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</si>
  <si>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</si>
  <si>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</si>
  <si>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</si>
  <si>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</si>
  <si>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</si>
  <si>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</si>
  <si>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</si>
  <si>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</si>
  <si>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</si>
  <si>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</si>
  <si>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</si>
  <si>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</si>
  <si>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</si>
  <si>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</si>
  <si>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</si>
  <si>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</si>
  <si>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</si>
  <si>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</si>
  <si>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</si>
  <si>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</si>
  <si>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</si>
  <si>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</si>
  <si>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</si>
  <si>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</si>
  <si>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</si>
  <si>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</si>
  <si>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</si>
  <si>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</si>
  <si>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</si>
  <si>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</si>
  <si>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</si>
  <si>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</si>
  <si>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</si>
  <si>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</si>
  <si>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</si>
  <si>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</si>
  <si>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</si>
  <si>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</si>
  <si>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</si>
  <si>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</si>
  <si>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</si>
  <si>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</si>
  <si>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</si>
  <si>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</si>
  <si>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</si>
  <si>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</si>
  <si>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</si>
  <si>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</si>
  <si>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</si>
  <si>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</si>
  <si>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</si>
  <si>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</si>
  <si>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</si>
  <si>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</si>
  <si>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</si>
  <si>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</si>
  <si>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</si>
  <si>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</si>
  <si>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</si>
  <si>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</si>
  <si>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</si>
  <si>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</si>
  <si>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</si>
  <si>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</si>
  <si>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</si>
  <si>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</si>
  <si>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</si>
  <si>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</si>
  <si>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</si>
  <si>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</si>
  <si>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</si>
  <si>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</si>
  <si>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</si>
  <si>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</si>
  <si>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</si>
  <si>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</si>
  <si>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</si>
  <si>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</si>
  <si>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</si>
  <si>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</si>
  <si>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</si>
  <si>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</si>
  <si>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</si>
  <si>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</si>
  <si>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</si>
  <si>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</si>
  <si>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</si>
  <si>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</si>
  <si>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</si>
  <si>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</si>
  <si>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</si>
  <si>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</si>
  <si>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</si>
  <si>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</si>
  <si>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</si>
  <si>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</si>
  <si>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</si>
  <si>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</si>
  <si>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</si>
  <si>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</si>
  <si>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</si>
  <si>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</si>
  <si>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</si>
  <si>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</si>
  <si>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</si>
  <si>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</si>
  <si>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</si>
  <si>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</si>
  <si>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</si>
  <si>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</si>
  <si>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</si>
  <si>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</si>
  <si>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</si>
  <si>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</si>
  <si>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</si>
  <si>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</si>
  <si>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</si>
  <si>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</si>
  <si>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</si>
  <si>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</si>
  <si>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</si>
  <si>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</si>
  <si>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</si>
  <si>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</si>
  <si>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</si>
  <si>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</si>
  <si>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</si>
  <si>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</si>
  <si>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</si>
  <si>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</si>
  <si>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</si>
  <si>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</si>
  <si>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</si>
  <si>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</si>
  <si>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</si>
  <si>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</si>
  <si>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</si>
  <si>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</si>
  <si>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</si>
  <si>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</si>
  <si>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</si>
  <si>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</si>
  <si>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</si>
  <si>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</si>
  <si>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</si>
  <si>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</si>
  <si>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</si>
  <si>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</si>
  <si>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</si>
  <si>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</si>
  <si>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</si>
  <si>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</si>
  <si>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</si>
  <si>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</si>
  <si>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</si>
  <si>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</si>
  <si>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</si>
  <si>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</si>
  <si>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</si>
  <si>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</si>
  <si>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</si>
  <si>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</si>
  <si>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</si>
  <si>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</si>
  <si>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</si>
  <si>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</si>
  <si>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</si>
  <si>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</si>
  <si>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</si>
  <si>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</si>
  <si>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</si>
  <si>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</si>
  <si>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</si>
  <si>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</si>
  <si>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</si>
  <si>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</si>
  <si>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</si>
  <si>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</si>
  <si>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</si>
  <si>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</si>
  <si>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</si>
  <si>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</si>
  <si>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</si>
  <si>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</si>
  <si>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</si>
  <si>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</si>
  <si>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</si>
  <si>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</si>
  <si>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</si>
  <si>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</si>
  <si>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</si>
  <si>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</si>
  <si>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</si>
  <si>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</si>
  <si>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</si>
  <si>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</si>
  <si>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</si>
  <si>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</si>
  <si>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</si>
  <si>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</si>
  <si>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</si>
  <si>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</si>
  <si>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</si>
  <si>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</si>
  <si>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</si>
  <si>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</si>
  <si>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</si>
  <si>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</si>
  <si>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</si>
  <si>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</si>
  <si>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</si>
  <si>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</si>
  <si>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</si>
  <si>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</si>
  <si>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</si>
  <si>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</si>
  <si>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</si>
  <si>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</si>
  <si>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</si>
  <si>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</si>
  <si>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</si>
  <si>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</si>
  <si>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</si>
  <si>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</si>
  <si>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</si>
  <si>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</si>
  <si>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</si>
  <si>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</si>
  <si>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</si>
  <si>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</si>
  <si>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</si>
  <si>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</si>
  <si>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</si>
  <si>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</si>
  <si>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</si>
  <si>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</si>
  <si>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</si>
  <si>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</si>
  <si>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</si>
  <si>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</si>
  <si>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</si>
  <si>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</si>
  <si>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</si>
  <si>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</si>
  <si>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</si>
  <si>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</si>
  <si>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</si>
  <si>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</si>
  <si>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</si>
  <si>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</si>
  <si>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</si>
  <si>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</si>
  <si>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</si>
  <si>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</si>
  <si>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</si>
  <si>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</si>
  <si>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</si>
  <si>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</si>
  <si>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</si>
  <si>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</si>
  <si>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</si>
  <si>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</si>
  <si>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</si>
  <si>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</si>
  <si>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</si>
  <si>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</si>
  <si>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</si>
  <si>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</si>
  <si>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</si>
  <si>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</si>
  <si>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</si>
  <si>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</si>
  <si>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</si>
  <si>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</si>
  <si>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</si>
  <si>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</si>
  <si>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</si>
  <si>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</si>
  <si>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</si>
  <si>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</si>
  <si>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</si>
  <si>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</si>
  <si>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</si>
  <si>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</si>
  <si>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</si>
  <si>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</si>
  <si>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</si>
  <si>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</si>
  <si>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</si>
  <si>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</si>
  <si>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</si>
  <si>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</si>
  <si>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</si>
  <si>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</si>
  <si>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</si>
  <si>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</si>
  <si>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</si>
  <si>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</si>
  <si>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</si>
  <si>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</si>
  <si>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</si>
  <si>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</si>
  <si>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</si>
  <si>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</si>
  <si>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</si>
  <si>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</si>
  <si>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</si>
  <si>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</si>
  <si>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</si>
  <si>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</si>
  <si>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</si>
  <si>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</si>
  <si>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</si>
  <si>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</si>
  <si>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</si>
  <si>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</si>
  <si>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</si>
  <si>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</si>
  <si>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</si>
  <si>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</si>
  <si>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</si>
  <si>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</si>
  <si>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</si>
  <si>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</si>
  <si>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</si>
  <si>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</si>
  <si>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</si>
  <si>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</si>
  <si>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</si>
  <si>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</si>
  <si>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</si>
  <si>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</si>
  <si>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</si>
  <si>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</si>
  <si>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</si>
  <si>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</si>
  <si>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</si>
  <si>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</si>
  <si>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</si>
  <si>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</si>
  <si>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</si>
  <si>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</si>
  <si>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</si>
  <si>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</si>
  <si>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</si>
  <si>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</si>
  <si>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</si>
  <si>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</si>
  <si>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</si>
  <si>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</si>
  <si>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</si>
  <si>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</si>
  <si>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</si>
  <si>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</si>
  <si>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</si>
  <si>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</si>
  <si>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</si>
  <si>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</si>
  <si>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</si>
  <si>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</si>
  <si>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</si>
  <si>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</si>
  <si>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</si>
  <si>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</si>
  <si>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</si>
  <si>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</si>
  <si>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</si>
  <si>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</si>
  <si>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</si>
  <si>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</si>
  <si>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</si>
  <si>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</si>
  <si>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</si>
  <si>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</si>
  <si>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</si>
  <si>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</si>
  <si>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</si>
  <si>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</si>
  <si>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</si>
  <si>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</si>
  <si>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</si>
  <si>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</si>
  <si>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</si>
  <si>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</si>
  <si>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</si>
  <si>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</si>
  <si>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</si>
  <si>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</si>
  <si>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</si>
  <si>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</si>
  <si>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</si>
  <si>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</si>
  <si>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</si>
  <si>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</si>
  <si>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</si>
  <si>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</si>
  <si>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</si>
  <si>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</si>
  <si>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</si>
  <si>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</si>
  <si>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</si>
  <si>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</si>
  <si>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</si>
  <si>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</si>
  <si>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</si>
  <si>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</si>
  <si>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</si>
  <si>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</si>
  <si>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</si>
  <si>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</si>
  <si>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</si>
  <si>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</si>
  <si>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</si>
  <si>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</si>
  <si>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</si>
  <si>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</si>
  <si>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</si>
  <si>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</si>
  <si>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</si>
  <si>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</si>
  <si>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</si>
  <si>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</si>
  <si>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</si>
  <si>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</si>
  <si>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</si>
  <si>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</si>
  <si>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</si>
  <si>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</si>
  <si>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</si>
  <si>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</si>
  <si>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</si>
  <si>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</si>
  <si>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</si>
  <si>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</si>
  <si>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</si>
  <si>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</si>
  <si>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</si>
  <si>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</si>
  <si>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</si>
  <si>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</si>
  <si>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</si>
  <si>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</si>
  <si>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</si>
  <si>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</si>
  <si>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</si>
  <si>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</si>
  <si>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</si>
  <si>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</si>
  <si>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</si>
  <si>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</si>
  <si>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</si>
  <si>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</si>
  <si>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</si>
  <si>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</si>
  <si>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</si>
  <si>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</si>
  <si>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</si>
  <si>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</si>
  <si>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</si>
  <si>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</si>
  <si>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</si>
  <si>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</si>
  <si>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</si>
  <si>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</si>
  <si>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</si>
  <si>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</si>
  <si>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</si>
  <si>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</si>
  <si>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</si>
  <si>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</si>
  <si>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</si>
  <si>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</si>
  <si>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</si>
  <si>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</si>
  <si>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</si>
  <si>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</si>
  <si>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</si>
  <si>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</si>
  <si>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</si>
  <si>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</si>
  <si>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</si>
  <si>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</si>
  <si>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</si>
  <si>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</si>
  <si>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</si>
  <si>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</si>
  <si>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</si>
  <si>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</si>
  <si>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</si>
  <si>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</si>
  <si>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</si>
  <si>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</si>
  <si>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</si>
  <si>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</si>
  <si>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</si>
  <si>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</si>
  <si>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</si>
  <si>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</si>
  <si>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</si>
  <si>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</si>
  <si>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</si>
  <si>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</si>
  <si>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</si>
  <si>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</si>
  <si>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</si>
  <si>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</si>
  <si>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</si>
  <si>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</si>
  <si>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</si>
  <si>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</si>
  <si>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</si>
  <si>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</si>
  <si>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</si>
  <si>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</si>
  <si>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</si>
  <si>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</si>
  <si>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</si>
  <si>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</si>
  <si>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</si>
  <si>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</si>
  <si>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</si>
  <si>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</si>
  <si>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</si>
  <si>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</si>
  <si>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</si>
  <si>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</si>
  <si>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</si>
  <si>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</si>
  <si>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</si>
  <si>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</si>
  <si>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</si>
  <si>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</si>
  <si>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</si>
  <si>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</si>
  <si>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</si>
  <si>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</si>
  <si>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</si>
  <si>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</si>
  <si>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</si>
  <si>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</si>
  <si>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</si>
  <si>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</si>
  <si>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</si>
  <si>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</si>
  <si>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</si>
  <si>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</si>
  <si>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</si>
  <si>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</si>
  <si>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</si>
  <si>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</si>
  <si>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</si>
  <si>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</si>
  <si>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</si>
  <si>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</si>
  <si>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</si>
  <si>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</si>
  <si>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</si>
  <si>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</si>
  <si>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</si>
  <si>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</si>
  <si>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</si>
  <si>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</si>
  <si>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</si>
  <si>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</si>
  <si>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</si>
  <si>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</si>
  <si>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</si>
  <si>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</si>
  <si>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</si>
  <si>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</si>
  <si>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</si>
  <si>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</si>
  <si>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</si>
  <si>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</si>
  <si>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</si>
  <si>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</si>
  <si>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</si>
  <si>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</si>
  <si>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</si>
  <si>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</si>
  <si>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</si>
  <si>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</si>
  <si>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</si>
  <si>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</si>
  <si>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</si>
  <si>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</si>
  <si>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</si>
  <si>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</si>
  <si>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</si>
  <si>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</si>
  <si>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</si>
  <si>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</si>
  <si>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</si>
  <si>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</si>
  <si>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</si>
  <si>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</si>
  <si>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</si>
  <si>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</si>
  <si>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</si>
  <si>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</si>
  <si>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</si>
  <si>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</si>
  <si>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</si>
  <si>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</si>
  <si>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</si>
  <si>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</si>
  <si>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</si>
  <si>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</si>
  <si>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</si>
  <si>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</si>
  <si>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</si>
  <si>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</si>
  <si>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</si>
  <si>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</si>
  <si>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</si>
  <si>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</si>
  <si>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</si>
  <si>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</si>
  <si>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</si>
  <si>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</si>
  <si>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</si>
  <si>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</si>
  <si>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</si>
  <si>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</si>
  <si>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</si>
  <si>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</si>
  <si>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</si>
  <si>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</si>
  <si>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</si>
  <si>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</si>
  <si>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</si>
  <si>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</si>
  <si>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</si>
  <si>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</si>
  <si>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</si>
  <si>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</si>
  <si>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</si>
  <si>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</si>
  <si>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</si>
  <si>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</si>
  <si>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</si>
  <si>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</si>
  <si>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</si>
  <si>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</si>
  <si>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</si>
  <si>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</si>
  <si>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</si>
  <si>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</si>
  <si>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</si>
  <si>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</si>
  <si>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</si>
  <si>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</si>
  <si>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</si>
  <si>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</si>
  <si>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</si>
  <si>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</si>
  <si>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</si>
  <si>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</si>
  <si>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</si>
  <si>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</si>
  <si>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</si>
  <si>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</si>
  <si>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</si>
  <si>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</si>
  <si>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</si>
  <si>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</si>
  <si>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</si>
  <si>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</si>
  <si>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</si>
  <si>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</si>
  <si>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</si>
  <si>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</si>
  <si>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</si>
  <si>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</si>
  <si>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</si>
  <si>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</si>
  <si>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</si>
  <si>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</si>
  <si>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</si>
  <si>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</si>
  <si>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</si>
  <si>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</si>
  <si>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</si>
  <si>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</si>
  <si>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</si>
  <si>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</si>
  <si>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</si>
  <si>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</si>
  <si>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</si>
  <si>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</si>
  <si>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</si>
  <si>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</si>
  <si>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</si>
  <si>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</si>
  <si>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</si>
  <si>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</si>
  <si>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</si>
  <si>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</si>
  <si>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</si>
  <si>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</si>
  <si>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</si>
  <si>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</si>
  <si>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</si>
  <si>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</si>
  <si>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</si>
  <si>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</si>
  <si>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</si>
  <si>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</si>
  <si>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</si>
  <si>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</si>
  <si>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</si>
  <si>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</si>
  <si>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</si>
  <si>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</si>
  <si>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</si>
  <si>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</si>
  <si>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</si>
  <si>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</si>
  <si>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</si>
  <si>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</si>
  <si>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</si>
  <si>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</si>
  <si>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</si>
  <si>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</si>
  <si>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</si>
  <si>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</si>
  <si>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</si>
  <si>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</si>
  <si>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</si>
  <si>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</si>
  <si>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</si>
  <si>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</si>
  <si>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</si>
  <si>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</si>
  <si>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</si>
  <si>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</si>
  <si>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</si>
  <si>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</si>
  <si>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</si>
  <si>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</si>
  <si>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</si>
  <si>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</si>
  <si>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</si>
  <si>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</si>
  <si>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</si>
  <si>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</si>
  <si>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</si>
  <si>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</si>
  <si>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</si>
  <si>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</si>
  <si>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</si>
  <si>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</si>
  <si>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</si>
  <si>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</si>
  <si>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</si>
  <si>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</si>
  <si>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</si>
  <si>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</si>
  <si>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</si>
  <si>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</si>
  <si>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</si>
  <si>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</si>
  <si>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</si>
  <si>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</si>
  <si>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</si>
  <si>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</si>
  <si>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</si>
  <si>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</si>
  <si>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</si>
  <si>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</si>
  <si>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</si>
  <si>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</si>
  <si>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</si>
  <si>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</si>
  <si>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</si>
  <si>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</si>
  <si>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</si>
  <si>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</si>
  <si>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</si>
  <si>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</si>
  <si>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</si>
  <si>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</si>
  <si>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</si>
  <si>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</si>
  <si>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</si>
  <si>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</si>
  <si>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</si>
  <si>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</si>
  <si>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</si>
  <si>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</si>
  <si>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</si>
  <si>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</si>
  <si>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</si>
  <si>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</si>
  <si>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</si>
  <si>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</si>
  <si>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</si>
  <si>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</si>
  <si>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</si>
  <si>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</si>
  <si>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</si>
  <si>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</si>
  <si>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</si>
  <si>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</si>
  <si>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</si>
  <si>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</si>
  <si>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</si>
  <si>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</si>
  <si>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</si>
  <si>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</si>
  <si>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</si>
  <si>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</si>
  <si>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</si>
  <si>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</si>
  <si>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</si>
  <si>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</si>
  <si>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</si>
  <si>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</si>
  <si>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</si>
  <si>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</si>
  <si>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</si>
  <si>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</si>
  <si>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</si>
  <si>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</si>
  <si>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</si>
  <si>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</si>
  <si>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</si>
  <si>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</si>
  <si>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</si>
  <si>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</si>
  <si>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</si>
  <si>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</si>
  <si>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</si>
  <si>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</si>
  <si>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</si>
  <si>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</si>
  <si>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</si>
  <si>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</si>
  <si>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</si>
  <si>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</si>
  <si>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</si>
  <si>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</si>
  <si>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</si>
  <si>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</si>
  <si>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</si>
  <si>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</si>
  <si>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</si>
  <si>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</si>
  <si>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</si>
  <si>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</si>
  <si>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</si>
  <si>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</si>
  <si>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</si>
  <si>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</si>
  <si>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</si>
  <si>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</si>
  <si>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</si>
  <si>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</si>
  <si>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</si>
  <si>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</si>
  <si>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</si>
  <si>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</si>
  <si>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</si>
  <si>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</si>
  <si>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</si>
  <si>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</si>
  <si>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</si>
  <si>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</si>
  <si>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</si>
  <si>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</si>
  <si>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</si>
  <si>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</si>
  <si>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</si>
  <si>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</si>
  <si>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</si>
  <si>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</si>
  <si>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</si>
  <si>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</si>
  <si>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</si>
  <si>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</si>
  <si>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</si>
  <si>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</si>
  <si>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</si>
  <si>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</si>
  <si>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</si>
  <si>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</si>
  <si>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</si>
  <si>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</si>
  <si>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</si>
  <si>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</si>
  <si>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</si>
  <si>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</si>
  <si>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</si>
  <si>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</si>
  <si>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</si>
  <si>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</si>
  <si>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</si>
  <si>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</si>
  <si>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</si>
  <si>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</si>
  <si>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</si>
  <si>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</si>
  <si>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</si>
  <si>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</si>
  <si>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</si>
  <si>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</si>
  <si>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</si>
  <si>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</si>
  <si>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</si>
  <si>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</si>
  <si>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</si>
  <si>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</si>
  <si>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</si>
  <si>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</si>
  <si>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</si>
  <si>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</si>
  <si>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</si>
  <si>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</si>
  <si>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</si>
  <si>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</si>
  <si>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</si>
  <si>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</si>
  <si>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</si>
  <si>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</si>
  <si>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</si>
  <si>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</si>
  <si>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</si>
  <si>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</si>
  <si>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</si>
  <si>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</si>
  <si>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</si>
  <si>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</si>
  <si>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</si>
  <si>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</si>
  <si>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</si>
  <si>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</si>
  <si>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</si>
  <si>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</si>
  <si>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</si>
  <si>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</si>
  <si>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</si>
  <si>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</si>
  <si>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</si>
  <si>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</si>
  <si>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</si>
  <si>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</si>
  <si>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</si>
  <si>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</si>
  <si>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</si>
  <si>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</si>
  <si>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</si>
  <si>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</si>
  <si>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</si>
  <si>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</si>
  <si>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</si>
  <si>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</si>
  <si>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</si>
  <si>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</si>
  <si>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</si>
  <si>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</si>
  <si>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</si>
  <si>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</si>
  <si>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</si>
  <si>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</si>
  <si>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</si>
  <si>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</si>
  <si>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</si>
  <si>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</si>
  <si>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</si>
  <si>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</si>
  <si>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</si>
  <si>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</si>
  <si>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</si>
  <si>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</si>
  <si>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</si>
  <si>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</si>
  <si>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</si>
  <si>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</si>
  <si>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</si>
  <si>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</si>
  <si>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</si>
  <si>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</si>
  <si>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</si>
  <si>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</si>
  <si>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</si>
  <si>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</si>
  <si>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</si>
  <si>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</si>
  <si>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</si>
  <si>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</si>
  <si>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</si>
  <si>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</si>
  <si>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</si>
  <si>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</si>
  <si>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</si>
  <si>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</si>
  <si>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</si>
  <si>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</si>
  <si>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</si>
  <si>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</si>
  <si>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</si>
  <si>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</si>
  <si>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</si>
  <si>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</si>
  <si>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</si>
  <si>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</si>
  <si>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</si>
  <si>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</si>
  <si>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</si>
  <si>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</si>
  <si>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</si>
  <si>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</si>
  <si>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</si>
  <si>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</si>
  <si>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</si>
  <si>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</si>
  <si>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</si>
  <si>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</si>
  <si>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</si>
  <si>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</si>
  <si>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</si>
  <si>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</si>
  <si>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</si>
  <si>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</si>
  <si>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</si>
  <si>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</si>
  <si>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</si>
  <si>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</si>
  <si>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</si>
  <si>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</si>
  <si>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</si>
  <si>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</si>
  <si>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</si>
  <si>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</si>
  <si>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</si>
  <si>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</si>
  <si>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</si>
  <si>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</si>
  <si>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</si>
  <si>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</si>
  <si>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</si>
  <si>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</si>
  <si>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</si>
  <si>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</si>
  <si>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</si>
  <si>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</si>
  <si>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</si>
  <si>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</si>
  <si>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</si>
  <si>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</si>
  <si>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</si>
  <si>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</si>
  <si>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</si>
  <si>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</si>
  <si>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</si>
  <si>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</si>
  <si>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</si>
  <si>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</si>
  <si>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</si>
  <si>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</si>
  <si>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</si>
  <si>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</si>
  <si>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</si>
  <si>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</si>
  <si>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</si>
  <si>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</si>
  <si>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</si>
  <si>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</si>
  <si>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</si>
  <si>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</si>
  <si>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</si>
  <si>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</si>
  <si>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</si>
  <si>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</si>
  <si>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</si>
  <si>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</si>
  <si>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</si>
  <si>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</si>
  <si>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</si>
  <si>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</si>
  <si>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</si>
  <si>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</si>
  <si>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</si>
  <si>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</si>
  <si>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</si>
  <si>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</si>
  <si>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</si>
  <si>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</si>
  <si>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</si>
  <si>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</si>
  <si>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</si>
  <si>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</si>
  <si>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</si>
  <si>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</si>
  <si>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</si>
  <si>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</si>
  <si>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</si>
  <si>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</si>
  <si>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</si>
  <si>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</si>
  <si>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</si>
  <si>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</si>
  <si>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</si>
  <si>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</si>
  <si>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</si>
  <si>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</si>
  <si>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</si>
  <si>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</si>
  <si>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</si>
  <si>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</si>
  <si>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</si>
  <si>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</si>
  <si>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</si>
  <si>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</si>
  <si>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</si>
  <si>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</si>
  <si>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</si>
  <si>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</si>
  <si>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</si>
  <si>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</si>
  <si>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</si>
  <si>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</si>
  <si>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</si>
  <si>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</si>
  <si>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</si>
  <si>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</si>
  <si>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</si>
  <si>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</si>
  <si>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</si>
  <si>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</si>
  <si>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</si>
  <si>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</si>
  <si>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</si>
  <si>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</si>
  <si>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</si>
  <si>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</si>
  <si>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</si>
  <si>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</si>
  <si>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</si>
  <si>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</si>
  <si>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</si>
  <si>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</si>
  <si>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</si>
  <si>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</si>
  <si>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</si>
  <si>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</si>
  <si>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</si>
  <si>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</si>
  <si>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</si>
  <si>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</si>
  <si>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</si>
  <si>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</si>
  <si>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</si>
  <si>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</si>
  <si>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</si>
  <si>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</si>
  <si>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</si>
  <si>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</si>
  <si>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</si>
  <si>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</si>
  <si>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</si>
  <si>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</si>
  <si>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</si>
  <si>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</si>
  <si>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</si>
  <si>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</si>
  <si>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</si>
  <si>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</si>
  <si>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</si>
  <si>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</si>
  <si>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</si>
  <si>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</si>
  <si>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</si>
  <si>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</si>
  <si>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</si>
  <si>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</si>
  <si>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</si>
  <si>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</si>
  <si>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</si>
  <si>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</si>
  <si>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</si>
  <si>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</si>
  <si>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</si>
  <si>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</si>
  <si>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</si>
  <si>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</si>
  <si>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</si>
  <si>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</si>
  <si>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</si>
  <si>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</si>
  <si>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</si>
  <si>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</si>
  <si>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</si>
  <si>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</si>
  <si>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</si>
  <si>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</si>
  <si>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</si>
  <si>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</si>
  <si>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</si>
  <si>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</si>
  <si>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</si>
  <si>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</si>
  <si>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</si>
  <si>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</si>
  <si>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</si>
  <si>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</si>
  <si>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</si>
  <si>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</si>
  <si>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</si>
  <si>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</si>
  <si>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</si>
  <si>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</si>
  <si>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</si>
  <si>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</si>
  <si>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</si>
  <si>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</si>
  <si>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</si>
  <si>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</si>
  <si>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</si>
  <si>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</si>
  <si>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</si>
  <si>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</si>
  <si>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</si>
  <si>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</si>
  <si>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</si>
  <si>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</si>
  <si>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</si>
  <si>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</si>
  <si>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</si>
  <si>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</si>
  <si>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</si>
  <si>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</si>
  <si>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</si>
  <si>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</si>
  <si>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</si>
  <si>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</si>
  <si>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</si>
  <si>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</si>
  <si>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</si>
  <si>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</si>
  <si>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</si>
  <si>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</si>
  <si>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</si>
  <si>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</si>
  <si>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</si>
  <si>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</si>
  <si>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</si>
  <si>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</si>
  <si>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</si>
  <si>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</si>
  <si>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</si>
  <si>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</si>
  <si>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</si>
  <si>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</si>
  <si>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</si>
  <si>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</si>
  <si>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</si>
  <si>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</si>
  <si>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</si>
  <si>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</si>
  <si>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</si>
  <si>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</si>
  <si>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</si>
  <si>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</si>
  <si>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</si>
  <si>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</si>
  <si>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</si>
  <si>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</si>
  <si>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</si>
  <si>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</si>
  <si>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</si>
  <si>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</si>
  <si>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</si>
  <si>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</si>
  <si>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</si>
  <si>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</si>
  <si>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</si>
  <si>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</si>
  <si>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</si>
  <si>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</si>
  <si>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</si>
  <si>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</si>
  <si>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</si>
  <si>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</si>
  <si>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</si>
  <si>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</si>
  <si>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</si>
  <si>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</si>
  <si>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</si>
  <si>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</si>
  <si>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</si>
  <si>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</si>
  <si>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</si>
  <si>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</si>
  <si>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</si>
  <si>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</si>
  <si>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</si>
  <si>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</si>
  <si>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</si>
  <si>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</si>
  <si>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</si>
  <si>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</si>
  <si>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</si>
  <si>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</si>
  <si>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</si>
  <si>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</si>
  <si>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</si>
  <si>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</si>
  <si>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</si>
  <si>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</si>
  <si>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</si>
  <si>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</si>
  <si>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</si>
  <si>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</si>
  <si>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</si>
  <si>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</si>
  <si>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</si>
  <si>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</si>
  <si>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</si>
  <si>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</si>
  <si>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</si>
  <si>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</si>
  <si>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</si>
  <si>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</si>
  <si>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</si>
  <si>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</si>
  <si>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</si>
  <si>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</si>
  <si>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</si>
  <si>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</si>
  <si>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</si>
  <si>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</si>
  <si>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</si>
  <si>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</si>
  <si>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</si>
  <si>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</si>
  <si>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</si>
  <si>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</si>
  <si>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</si>
  <si>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</si>
  <si>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</si>
  <si>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</si>
  <si>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</si>
  <si>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</si>
  <si>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</si>
  <si>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</si>
  <si>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</si>
  <si>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</si>
  <si>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</si>
  <si>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</si>
  <si>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</si>
  <si>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</si>
  <si>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</si>
  <si>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</si>
  <si>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</si>
  <si>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</si>
  <si>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</si>
  <si>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</si>
  <si>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</si>
  <si>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</si>
  <si>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</si>
  <si>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</si>
  <si>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</si>
  <si>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</si>
  <si>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</si>
  <si>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</si>
  <si>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</si>
  <si>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</si>
  <si>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</si>
  <si>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</si>
  <si>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</si>
  <si>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</si>
  <si>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</si>
  <si>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</si>
  <si>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</si>
  <si>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</si>
  <si>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</si>
  <si>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</si>
  <si>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</si>
  <si>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</si>
  <si>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</si>
  <si>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</si>
  <si>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</si>
  <si>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</si>
  <si>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</si>
  <si>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</si>
  <si>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</si>
  <si>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</si>
  <si>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</si>
  <si>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</si>
  <si>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</si>
  <si>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</si>
  <si>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</si>
  <si>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</si>
  <si>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</si>
  <si>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</si>
  <si>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</si>
  <si>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</si>
  <si>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</si>
  <si>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</si>
  <si>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</si>
  <si>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</si>
  <si>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</si>
  <si>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</si>
  <si>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</si>
  <si>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</si>
  <si>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</si>
  <si>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</si>
  <si>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</si>
  <si>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</si>
  <si>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</si>
  <si>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</si>
  <si>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</si>
  <si>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</si>
  <si>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</si>
  <si>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</si>
  <si>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</si>
  <si>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</si>
  <si>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</si>
  <si>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</si>
  <si>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</si>
  <si>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</si>
  <si>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</si>
  <si>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</si>
  <si>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</si>
  <si>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</si>
  <si>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</si>
  <si>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</si>
  <si>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</si>
  <si>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</si>
  <si>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</si>
  <si>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</si>
  <si>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</si>
  <si>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</si>
  <si>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</si>
  <si>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</si>
  <si>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</si>
  <si>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</si>
  <si>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</si>
  <si>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</si>
  <si>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</si>
  <si>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</si>
  <si>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</si>
  <si>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</si>
  <si>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</si>
  <si>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</si>
  <si>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</si>
  <si>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</si>
  <si>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</si>
  <si>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</si>
  <si>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</si>
  <si>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</si>
  <si>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</si>
  <si>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</si>
  <si>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</si>
  <si>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</si>
  <si>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</si>
  <si>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</si>
  <si>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</si>
  <si>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</si>
  <si>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</si>
  <si>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</si>
  <si>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</si>
  <si>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</si>
  <si>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</si>
  <si>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</si>
  <si>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</si>
  <si>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</si>
  <si>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</si>
  <si>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</si>
  <si>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</si>
  <si>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</si>
  <si>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</si>
  <si>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</si>
  <si>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</si>
  <si>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</si>
  <si>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</si>
  <si>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</si>
  <si>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</si>
  <si>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</si>
  <si>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</si>
  <si>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</si>
  <si>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</si>
  <si>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</si>
  <si>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</si>
  <si>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</si>
  <si>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</si>
  <si>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</si>
  <si>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</si>
  <si>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</si>
  <si>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</si>
  <si>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</si>
  <si>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</si>
  <si>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</si>
  <si>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</si>
  <si>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</si>
  <si>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</si>
  <si>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</si>
  <si>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</si>
  <si>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</si>
  <si>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</si>
  <si>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</si>
  <si>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</si>
  <si>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</si>
  <si>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</si>
  <si>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</si>
  <si>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</si>
  <si>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</si>
  <si>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</si>
  <si>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</si>
  <si>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</si>
  <si>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</si>
  <si>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</si>
  <si>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</si>
  <si>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</si>
  <si>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</si>
  <si>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</si>
  <si>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</si>
  <si>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</si>
  <si>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</si>
  <si>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</si>
  <si>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</si>
  <si>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</si>
  <si>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</si>
  <si>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</si>
  <si>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</si>
  <si>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</si>
  <si>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</si>
  <si>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</si>
  <si>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</si>
  <si>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</si>
  <si>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</si>
  <si>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</si>
  <si>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</si>
  <si>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</si>
  <si>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</si>
  <si>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</si>
  <si>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</si>
  <si>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</si>
  <si>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</si>
  <si>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</si>
  <si>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</si>
  <si>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</si>
  <si>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</si>
  <si>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</si>
  <si>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</si>
  <si>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</si>
  <si>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</si>
  <si>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</si>
  <si>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</si>
  <si>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</si>
  <si>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</si>
  <si>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</si>
  <si>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</si>
  <si>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</si>
  <si>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</si>
  <si>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</si>
  <si>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</si>
  <si>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</si>
  <si>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</si>
  <si>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</si>
  <si>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</si>
  <si>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</si>
  <si>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</si>
  <si>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</si>
  <si>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</si>
  <si>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</si>
  <si>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</si>
  <si>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</si>
  <si>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</si>
  <si>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</si>
  <si>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</si>
  <si>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</si>
  <si>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</si>
  <si>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</si>
  <si>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</si>
  <si>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</si>
  <si>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</si>
  <si>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</si>
  <si>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</si>
  <si>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</si>
  <si>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</si>
  <si>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</si>
  <si>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</si>
  <si>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</si>
  <si>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</si>
  <si>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</si>
  <si>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</si>
  <si>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</si>
  <si>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</si>
  <si>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</si>
  <si>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</si>
  <si>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</si>
  <si>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</si>
  <si>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</si>
  <si>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</si>
  <si>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</si>
  <si>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</si>
  <si>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</si>
  <si>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</si>
  <si>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</si>
  <si>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</si>
  <si>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</si>
  <si>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</si>
  <si>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</si>
  <si>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</si>
  <si>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</si>
  <si>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</si>
  <si>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</si>
  <si>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</si>
  <si>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</si>
  <si>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</si>
  <si>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</si>
  <si>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</si>
  <si>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</si>
  <si>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</si>
  <si>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</si>
  <si>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</si>
  <si>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</si>
  <si>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</si>
  <si>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</si>
  <si>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</si>
  <si>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</si>
  <si>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</si>
  <si>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</si>
  <si>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</si>
  <si>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</si>
  <si>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</si>
  <si>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</si>
  <si>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</si>
  <si>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</si>
  <si>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</si>
  <si>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</si>
  <si>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</si>
  <si>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</si>
  <si>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</si>
  <si>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</si>
  <si>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</si>
  <si>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</si>
  <si>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</si>
  <si>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</si>
  <si>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</si>
  <si>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</si>
  <si>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</si>
  <si>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</si>
  <si>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</si>
  <si>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</si>
  <si>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</si>
  <si>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</si>
  <si>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</si>
  <si>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</si>
  <si>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</si>
  <si>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</si>
  <si>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</si>
  <si>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</si>
  <si>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</si>
  <si>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</si>
  <si>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</si>
  <si>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</si>
  <si>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</si>
  <si>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</si>
  <si>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</si>
  <si>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</si>
  <si>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</si>
  <si>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</si>
  <si>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</si>
  <si>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</si>
  <si>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</si>
  <si>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</si>
  <si>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</si>
  <si>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</si>
  <si>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</si>
  <si>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</si>
  <si>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</si>
  <si>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</si>
  <si>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</si>
  <si>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</si>
  <si>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</si>
  <si>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</si>
  <si>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</si>
  <si>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</si>
  <si>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</si>
  <si>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</si>
  <si>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</si>
  <si>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</si>
  <si>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</si>
  <si>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</si>
  <si>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</si>
  <si>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</si>
  <si>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</si>
  <si>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</si>
  <si>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</si>
  <si>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</si>
  <si>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</si>
  <si>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</si>
  <si>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</si>
  <si>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</si>
  <si>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</si>
  <si>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</si>
  <si>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</si>
  <si>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</si>
  <si>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</si>
  <si>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</si>
  <si>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</si>
  <si>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</si>
  <si>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</si>
  <si>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</si>
  <si>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</si>
  <si>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</si>
  <si>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</si>
  <si>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</si>
  <si>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</si>
  <si>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</si>
  <si>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</si>
  <si>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</si>
  <si>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</si>
  <si>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</si>
  <si>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</si>
  <si>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</si>
  <si>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</si>
  <si>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</si>
  <si>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</si>
  <si>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</si>
  <si>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</si>
  <si>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</si>
  <si>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</si>
  <si>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</si>
  <si>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</si>
  <si>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</si>
  <si>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</si>
  <si>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</si>
  <si>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</si>
  <si>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</si>
  <si>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</si>
  <si>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</si>
  <si>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</si>
  <si>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</si>
  <si>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</si>
  <si>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</si>
  <si>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</si>
  <si>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</si>
  <si>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</si>
  <si>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</si>
  <si>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</si>
  <si>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</si>
  <si>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</si>
  <si>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</si>
  <si>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</si>
  <si>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</si>
  <si>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</si>
  <si>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</si>
  <si>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</si>
  <si>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</si>
  <si>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</si>
  <si>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</si>
  <si>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</si>
  <si>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</si>
  <si>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</si>
  <si>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</si>
  <si>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</si>
  <si>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</si>
  <si>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</si>
  <si>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</si>
  <si>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</si>
  <si>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</si>
  <si>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</si>
  <si>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</si>
  <si>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</si>
  <si>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</si>
  <si>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</si>
  <si>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</si>
  <si>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</si>
  <si>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</si>
  <si>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</si>
  <si>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</si>
  <si>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</si>
  <si>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</si>
  <si>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</si>
  <si>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</si>
  <si>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</si>
  <si>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</si>
  <si>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</si>
  <si>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</si>
  <si>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</si>
  <si>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</si>
  <si>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</si>
  <si>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</si>
  <si>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</si>
  <si>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</si>
  <si>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</si>
  <si>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</si>
  <si>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</si>
  <si>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</si>
  <si>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</si>
  <si>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</si>
  <si>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</si>
  <si>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</si>
  <si>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</si>
  <si>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</si>
  <si>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</si>
  <si>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</si>
  <si>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</si>
  <si>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</si>
  <si>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</si>
  <si>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</si>
  <si>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</si>
  <si>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</si>
  <si>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</si>
  <si>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</si>
  <si>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</si>
  <si>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</si>
  <si>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</si>
  <si>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</si>
  <si>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</si>
  <si>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</si>
  <si>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</si>
  <si>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</si>
  <si>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</si>
  <si>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</si>
  <si>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</si>
  <si>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</si>
  <si>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</si>
  <si>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</si>
  <si>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</si>
  <si>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</si>
  <si>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</si>
  <si>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</si>
  <si>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</si>
  <si>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</si>
  <si>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</si>
  <si>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</si>
  <si>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</si>
  <si>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</si>
  <si>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</si>
  <si>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</si>
  <si>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</si>
  <si>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</si>
  <si>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</si>
  <si>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</si>
  <si>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</si>
  <si>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</si>
  <si>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</si>
  <si>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</si>
  <si>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</si>
  <si>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</si>
  <si>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</si>
  <si>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</si>
  <si>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</si>
  <si>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</si>
  <si>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</si>
  <si>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</si>
  <si>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</si>
  <si>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</si>
  <si>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</si>
  <si>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</si>
  <si>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</si>
  <si>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</si>
  <si>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</si>
  <si>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</si>
  <si>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</si>
  <si>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</si>
  <si>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</si>
  <si>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</si>
  <si>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</si>
  <si>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</si>
  <si>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</si>
  <si>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</si>
  <si>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</si>
  <si>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</si>
  <si>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</si>
  <si>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</si>
  <si>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</si>
  <si>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</si>
  <si>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</si>
  <si>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</si>
  <si>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</si>
  <si>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</si>
  <si>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</si>
  <si>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</si>
  <si>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</si>
  <si>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</si>
  <si>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</si>
  <si>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</si>
  <si>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</si>
  <si>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</si>
  <si>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</si>
  <si>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</si>
  <si>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</si>
  <si>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</si>
  <si>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</si>
  <si>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</si>
  <si>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</si>
  <si>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</si>
  <si>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</si>
  <si>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</si>
  <si>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</si>
  <si>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</si>
  <si>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</si>
  <si>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</si>
  <si>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</si>
  <si>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</si>
  <si>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</si>
  <si>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</si>
  <si>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</si>
  <si>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</si>
  <si>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</si>
  <si>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</si>
  <si>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</si>
  <si>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</si>
  <si>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</si>
  <si>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</si>
  <si>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</si>
  <si>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</si>
  <si>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</si>
  <si>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</si>
  <si>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</si>
  <si>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</si>
  <si>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</si>
  <si>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</si>
  <si>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</si>
  <si>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</si>
  <si>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</si>
  <si>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</si>
  <si>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</si>
  <si>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</si>
  <si>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</si>
  <si>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</si>
  <si>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</si>
  <si>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</si>
  <si>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</si>
  <si>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</si>
  <si>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</si>
  <si>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</si>
  <si>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</si>
  <si>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</si>
  <si>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</si>
  <si>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</si>
  <si>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</si>
  <si>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</si>
  <si>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</si>
  <si>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</si>
  <si>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</si>
  <si>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</si>
  <si>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</si>
  <si>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</si>
  <si>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</si>
  <si>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</si>
  <si>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</si>
  <si>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</si>
  <si>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</si>
  <si>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</si>
  <si>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</si>
  <si>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</si>
  <si>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</si>
  <si>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</si>
  <si>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</si>
  <si>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</si>
  <si>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</si>
  <si>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</si>
  <si>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</si>
  <si>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</si>
  <si>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</si>
  <si>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</si>
  <si>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</si>
  <si>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</si>
  <si>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</si>
  <si>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</si>
  <si>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</si>
  <si>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</si>
  <si>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</si>
  <si>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</si>
  <si>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</si>
  <si>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</si>
  <si>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</si>
  <si>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</si>
  <si>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</si>
  <si>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</si>
  <si>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</si>
  <si>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</si>
  <si>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</si>
  <si>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</si>
  <si>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</si>
  <si>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</si>
  <si>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</si>
  <si>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</si>
  <si>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</si>
  <si>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</si>
  <si>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</si>
  <si>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</si>
  <si>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</si>
  <si>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</si>
  <si>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</si>
  <si>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</si>
  <si>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</si>
  <si>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</si>
  <si>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</si>
  <si>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</si>
  <si>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</si>
  <si>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</si>
  <si>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</si>
  <si>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</si>
  <si>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</si>
  <si>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</si>
  <si>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</si>
  <si>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</si>
  <si>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</si>
  <si>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</si>
  <si>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</si>
  <si>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</si>
  <si>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</si>
  <si>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</si>
  <si>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</si>
  <si>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</si>
  <si>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</si>
  <si>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</si>
  <si>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</si>
  <si>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</si>
  <si>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</si>
  <si>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</si>
  <si>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</si>
  <si>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</si>
  <si>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</si>
  <si>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</si>
  <si>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</si>
  <si>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</si>
  <si>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</si>
  <si>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</si>
  <si>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</si>
  <si>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</si>
  <si>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</si>
  <si>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</si>
  <si>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</si>
  <si>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</si>
  <si>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</si>
  <si>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</si>
  <si>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</si>
  <si>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</si>
  <si>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</si>
  <si>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</si>
  <si>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</si>
  <si>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</si>
  <si>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</si>
  <si>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</si>
  <si>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</si>
  <si>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</si>
  <si>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</si>
  <si>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</si>
  <si>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</si>
  <si>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</si>
  <si>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</si>
  <si>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</si>
  <si>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</si>
  <si>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</si>
  <si>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</si>
  <si>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</si>
  <si>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</si>
  <si>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</si>
  <si>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</si>
  <si>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</si>
  <si>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</si>
  <si>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</si>
  <si>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</si>
  <si>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</si>
  <si>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</si>
  <si>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</si>
  <si>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</si>
  <si>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</si>
  <si>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</si>
  <si>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</si>
  <si>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</si>
  <si>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</si>
  <si>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</si>
  <si>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</si>
  <si>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</si>
  <si>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</si>
  <si>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</si>
  <si>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</si>
  <si>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</si>
  <si>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</si>
  <si>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</si>
  <si>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</si>
  <si>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</si>
  <si>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</si>
  <si>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</si>
  <si>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</si>
  <si>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</si>
  <si>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</si>
  <si>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</si>
  <si>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</si>
  <si>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</si>
  <si>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</si>
  <si>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</si>
  <si>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</si>
  <si>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</si>
  <si>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</si>
  <si>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</si>
  <si>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</si>
  <si>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</si>
  <si>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</si>
  <si>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</si>
  <si>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</si>
  <si>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</si>
  <si>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</si>
  <si>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</si>
  <si>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</si>
  <si>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</si>
  <si>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</si>
  <si>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</si>
  <si>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</si>
  <si>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</si>
  <si>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</si>
  <si>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</si>
  <si>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</si>
  <si>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</si>
  <si>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</si>
  <si>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</si>
  <si>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</si>
  <si>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</si>
  <si>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</si>
  <si>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</si>
  <si>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</si>
  <si>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</si>
  <si>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</si>
  <si>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</si>
  <si>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</si>
  <si>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</si>
  <si>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</si>
  <si>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</si>
  <si>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</si>
  <si>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</si>
  <si>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</si>
  <si>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</si>
  <si>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</si>
  <si>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</si>
  <si>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</si>
  <si>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</si>
  <si>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</si>
  <si>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</si>
  <si>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</si>
  <si>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</si>
  <si>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</si>
  <si>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</si>
  <si>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</si>
  <si>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</si>
  <si>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</si>
  <si>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</si>
  <si>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</si>
  <si>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</si>
  <si>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</si>
  <si>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</si>
  <si>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</si>
  <si>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</si>
  <si>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</si>
  <si>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</si>
  <si>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</si>
  <si>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</si>
  <si>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</si>
  <si>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</si>
  <si>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</si>
  <si>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</si>
  <si>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</si>
  <si>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</si>
  <si>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</si>
  <si>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</si>
  <si>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</si>
  <si>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</si>
  <si>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</si>
  <si>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</si>
  <si>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</si>
  <si>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</si>
  <si>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</si>
  <si>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</si>
  <si>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</si>
  <si>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</si>
  <si>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</si>
  <si>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</si>
  <si>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</si>
  <si>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</si>
  <si>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</si>
  <si>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</si>
  <si>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</si>
  <si>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</si>
  <si>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</si>
  <si>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</si>
  <si>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</si>
  <si>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</si>
  <si>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</si>
  <si>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</si>
  <si>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</si>
  <si>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</si>
  <si>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</si>
  <si>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</si>
  <si>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</si>
  <si>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</si>
  <si>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</si>
  <si>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</si>
  <si>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</si>
  <si>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</si>
  <si>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</si>
  <si>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</si>
  <si>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</si>
  <si>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</si>
  <si>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</si>
  <si>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</si>
  <si>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</si>
  <si>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</si>
  <si>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</si>
  <si>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</si>
  <si>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</si>
  <si>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</si>
  <si>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</si>
  <si>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</si>
  <si>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</si>
  <si>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</si>
  <si>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</si>
  <si>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</si>
  <si>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</si>
  <si>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</si>
  <si>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</si>
  <si>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</si>
  <si>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</si>
  <si>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</si>
  <si>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</si>
  <si>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</si>
  <si>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</si>
  <si>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</si>
  <si>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</si>
  <si>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</si>
  <si>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</si>
  <si>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</si>
  <si>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</si>
  <si>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</si>
  <si>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</si>
  <si>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</si>
  <si>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</si>
  <si>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</si>
  <si>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</si>
  <si>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</si>
  <si>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</si>
  <si>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</si>
  <si>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</si>
  <si>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</si>
  <si>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</si>
  <si>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</si>
  <si>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</si>
  <si>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</si>
  <si>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</si>
  <si>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</si>
  <si>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</si>
  <si>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</si>
  <si>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</si>
  <si>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</si>
  <si>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</si>
  <si>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</si>
  <si>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</si>
  <si>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</si>
  <si>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</si>
  <si>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</si>
  <si>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</si>
  <si>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</si>
  <si>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</si>
  <si>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</si>
  <si>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</si>
  <si>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</si>
  <si>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</si>
  <si>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</si>
  <si>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</si>
  <si>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</si>
  <si>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</si>
  <si>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</si>
  <si>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</si>
  <si>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</si>
  <si>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</si>
  <si>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</si>
  <si>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</si>
  <si>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</si>
  <si>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</si>
  <si>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</si>
  <si>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</si>
  <si>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</si>
  <si>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</si>
  <si>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</si>
  <si>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</si>
  <si>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</si>
  <si>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</si>
  <si>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</si>
  <si>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</si>
  <si>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</si>
  <si>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</si>
  <si>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</si>
  <si>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</si>
  <si>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</si>
  <si>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</si>
  <si>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</si>
  <si>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</si>
  <si>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</si>
  <si>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</si>
  <si>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</si>
  <si>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</si>
  <si>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</si>
  <si>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</si>
  <si>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</si>
  <si>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</si>
  <si>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</si>
  <si>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</si>
  <si>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</si>
  <si>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</si>
  <si>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</si>
  <si>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</si>
  <si>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</si>
  <si>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</si>
  <si>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</si>
  <si>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</si>
  <si>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</si>
  <si>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</si>
  <si>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</si>
  <si>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</si>
  <si>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</si>
  <si>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</si>
  <si>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</si>
  <si>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</si>
  <si>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</si>
  <si>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</si>
  <si>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</si>
  <si>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</si>
  <si>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</si>
  <si>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</si>
  <si>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</si>
  <si>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</si>
  <si>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</si>
  <si>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</si>
  <si>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</si>
  <si>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</si>
  <si>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</si>
  <si>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</si>
  <si>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</si>
  <si>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</si>
  <si>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</si>
  <si>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</si>
  <si>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</si>
  <si>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</si>
  <si>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</si>
  <si>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</si>
  <si>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</si>
  <si>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</si>
  <si>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</si>
  <si>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</si>
  <si>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</si>
  <si>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</si>
  <si>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</si>
  <si>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</si>
  <si>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</si>
  <si>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</si>
  <si>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</si>
  <si>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</si>
  <si>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</si>
  <si>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</si>
  <si>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</si>
  <si>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</si>
  <si>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</si>
  <si>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</si>
  <si>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</si>
  <si>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</si>
  <si>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</si>
  <si>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</si>
  <si>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</si>
  <si>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</si>
  <si>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</si>
  <si>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</si>
  <si>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</si>
  <si>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</si>
  <si>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</si>
  <si>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</si>
  <si>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</si>
  <si>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</si>
  <si>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</si>
  <si>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</si>
  <si>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</si>
  <si>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</si>
  <si>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</si>
  <si>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</si>
  <si>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</si>
  <si>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</si>
  <si>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</si>
  <si>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</si>
  <si>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</si>
  <si>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</si>
  <si>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</si>
  <si>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</si>
  <si>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</si>
  <si>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</si>
  <si>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</si>
  <si>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</si>
  <si>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</si>
  <si>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</si>
  <si>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</si>
  <si>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</si>
  <si>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</si>
  <si>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</si>
  <si>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</si>
  <si>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</si>
  <si>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</si>
  <si>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</si>
  <si>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</si>
  <si>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</si>
  <si>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</si>
  <si>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</si>
  <si>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</si>
  <si>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</si>
  <si>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</si>
  <si>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</si>
  <si>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</si>
  <si>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</si>
  <si>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</si>
  <si>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</si>
  <si>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</si>
  <si>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</si>
  <si>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</si>
  <si>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</si>
  <si>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</si>
  <si>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</si>
  <si>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</si>
  <si>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</si>
  <si>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</si>
  <si>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</si>
  <si>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</si>
  <si>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</si>
  <si>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</si>
  <si>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</si>
  <si>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</si>
  <si>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</si>
  <si>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</si>
  <si>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</si>
  <si>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</si>
  <si>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</si>
  <si>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</si>
  <si>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</si>
  <si>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</si>
  <si>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</si>
  <si>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</si>
  <si>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</si>
  <si>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</si>
  <si>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</si>
  <si>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</si>
  <si>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</si>
  <si>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</si>
  <si>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</si>
  <si>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</si>
  <si>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</si>
  <si>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</si>
  <si>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</si>
  <si>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</si>
  <si>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</si>
  <si>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</si>
  <si>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</si>
  <si>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</si>
  <si>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</si>
  <si>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</si>
  <si>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</si>
  <si>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</si>
  <si>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</si>
  <si>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</si>
  <si>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</si>
  <si>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</si>
  <si>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</si>
  <si>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</si>
  <si>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</si>
  <si>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</si>
  <si>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</si>
  <si>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</si>
  <si>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</si>
  <si>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</si>
  <si>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</si>
  <si>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</si>
  <si>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</si>
  <si>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</si>
  <si>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</si>
  <si>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</si>
  <si>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</si>
  <si>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</si>
  <si>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</si>
  <si>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</si>
  <si>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</si>
  <si>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</si>
  <si>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</si>
  <si>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</si>
  <si>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</si>
  <si>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</si>
  <si>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</si>
  <si>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</si>
  <si>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</si>
  <si>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</si>
  <si>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</si>
  <si>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</si>
  <si>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</si>
  <si>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</si>
  <si>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</si>
  <si>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</si>
  <si>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</si>
  <si>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</si>
  <si>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</si>
  <si>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</si>
  <si>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</si>
  <si>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</si>
  <si>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</si>
  <si>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</si>
  <si>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</si>
  <si>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</si>
  <si>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</si>
  <si>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</si>
  <si>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</si>
  <si>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</si>
  <si>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</si>
  <si>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</si>
  <si>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</si>
  <si>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</si>
  <si>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</si>
  <si>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</si>
  <si>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</si>
  <si>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</si>
  <si>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</si>
  <si>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</si>
  <si>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</si>
  <si>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</si>
  <si>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</si>
  <si>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</si>
  <si>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</si>
  <si>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</si>
  <si>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</si>
  <si>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</si>
  <si>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</si>
  <si>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</si>
  <si>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</si>
  <si>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</si>
  <si>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</si>
  <si>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</si>
  <si>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</si>
  <si>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</si>
  <si>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</si>
  <si>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</si>
  <si>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</si>
  <si>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</si>
  <si>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</si>
  <si>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</si>
  <si>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</si>
  <si>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</si>
  <si>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</si>
  <si>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</si>
  <si>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</si>
  <si>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</si>
  <si>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</si>
  <si>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</si>
  <si>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</si>
  <si>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</si>
  <si>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</si>
  <si>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</si>
  <si>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</si>
  <si>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</si>
  <si>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</si>
  <si>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</si>
  <si>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</si>
  <si>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</si>
  <si>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</si>
  <si>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</si>
  <si>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</si>
  <si>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</si>
  <si>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</si>
  <si>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</si>
  <si>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</si>
  <si>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</si>
  <si>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</si>
  <si>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</si>
  <si>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</si>
  <si>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</si>
  <si>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</si>
  <si>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</si>
  <si>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</si>
  <si>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</si>
  <si>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</si>
  <si>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</si>
  <si>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</si>
  <si>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</si>
  <si>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</si>
  <si>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</si>
  <si>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</si>
  <si>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</si>
  <si>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</si>
  <si>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</si>
  <si>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</si>
  <si>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</si>
  <si>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</si>
  <si>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</si>
  <si>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</si>
  <si>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</si>
  <si>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</si>
  <si>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</si>
  <si>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</si>
  <si>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</si>
  <si>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</si>
  <si>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</si>
  <si>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</si>
  <si>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</si>
  <si>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</si>
  <si>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</si>
  <si>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</si>
  <si>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</si>
  <si>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</si>
  <si>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</si>
  <si>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</si>
  <si>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</si>
  <si>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</si>
  <si>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</si>
  <si>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</si>
  <si>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</si>
  <si>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</si>
  <si>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</si>
  <si>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</si>
  <si>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</si>
  <si>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</si>
  <si>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</si>
  <si>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</si>
  <si>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</si>
  <si>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</si>
  <si>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</si>
  <si>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</si>
  <si>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</si>
  <si>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</si>
  <si>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</si>
  <si>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</si>
  <si>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</si>
  <si>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</si>
  <si>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</si>
  <si>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</si>
  <si>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</si>
  <si>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</si>
  <si>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</si>
  <si>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</si>
  <si>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</si>
  <si>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</si>
  <si>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</si>
  <si>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</si>
  <si>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</si>
  <si>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</si>
  <si>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</si>
  <si>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</si>
  <si>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</si>
  <si>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</si>
  <si>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</si>
  <si>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</si>
  <si>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</si>
  <si>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</si>
  <si>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</si>
  <si>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</si>
  <si>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</si>
  <si>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</si>
  <si>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</si>
  <si>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</si>
  <si>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</si>
  <si>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</si>
  <si>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</si>
  <si>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</si>
  <si>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</si>
  <si>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</si>
  <si>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</si>
  <si>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</si>
  <si>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</si>
  <si>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</si>
  <si>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</si>
  <si>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</si>
  <si>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</si>
  <si>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</si>
  <si>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</si>
  <si>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</si>
  <si>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</si>
  <si>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</si>
  <si>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</si>
  <si>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</si>
  <si>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</si>
  <si>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</si>
  <si>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</si>
  <si>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</si>
  <si>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</si>
  <si>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</si>
  <si>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</si>
  <si>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</si>
  <si>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</si>
  <si>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</si>
  <si>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</si>
  <si>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</si>
  <si>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</si>
  <si>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</si>
  <si>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</si>
  <si>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</si>
  <si>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</si>
  <si>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</si>
  <si>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</si>
  <si>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</si>
  <si>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</si>
  <si>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</si>
  <si>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</si>
  <si>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</si>
  <si>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</si>
  <si>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</si>
  <si>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</si>
  <si>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</si>
  <si>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</si>
  <si>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</si>
  <si>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</si>
  <si>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</si>
  <si>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</si>
  <si>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</si>
  <si>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</si>
  <si>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</si>
  <si>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</si>
  <si>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</si>
  <si>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</si>
  <si>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</si>
  <si>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</si>
  <si>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</si>
  <si>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</si>
  <si>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</si>
  <si>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</si>
  <si>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</si>
  <si>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</si>
  <si>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</si>
  <si>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</si>
  <si>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</si>
  <si>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</si>
  <si>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</si>
  <si>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</si>
  <si>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</si>
  <si>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</si>
  <si>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</si>
  <si>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</si>
  <si>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</si>
  <si>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</si>
  <si>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</si>
  <si>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</si>
  <si>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</si>
  <si>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</si>
  <si>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</si>
  <si>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</si>
  <si>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</si>
  <si>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</si>
  <si>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</si>
  <si>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</si>
  <si>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</si>
  <si>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</si>
  <si>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</si>
  <si>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</si>
  <si>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</si>
  <si>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</si>
  <si>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</si>
  <si>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</si>
  <si>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</si>
  <si>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</si>
  <si>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</si>
  <si>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</si>
  <si>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</si>
  <si>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</si>
  <si>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</si>
  <si>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</si>
  <si>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</si>
  <si>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</si>
  <si>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</si>
  <si>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</si>
  <si>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</si>
  <si>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</si>
  <si>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</si>
  <si>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</si>
  <si>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</si>
  <si>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</si>
  <si>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</si>
  <si>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</si>
  <si>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</si>
  <si>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</si>
  <si>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</si>
  <si>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</si>
  <si>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</si>
  <si>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</si>
  <si>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</si>
  <si>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</si>
  <si>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</si>
  <si>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</si>
  <si>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</si>
  <si>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</si>
  <si>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</si>
  <si>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</si>
  <si>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</si>
  <si>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</si>
  <si>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</si>
  <si>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</si>
  <si>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</si>
  <si>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</si>
  <si>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</si>
  <si>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</si>
  <si>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</si>
  <si>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</si>
  <si>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</si>
  <si>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</si>
  <si>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</si>
  <si>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</si>
  <si>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</si>
  <si>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</si>
  <si>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</si>
  <si>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</si>
  <si>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</si>
  <si>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</si>
  <si>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</si>
  <si>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</si>
  <si>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</si>
  <si>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</si>
  <si>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</si>
  <si>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</si>
  <si>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</si>
  <si>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</si>
  <si>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</si>
  <si>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</si>
  <si>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</si>
  <si>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</si>
  <si>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</si>
  <si>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</si>
  <si>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</si>
  <si>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</si>
  <si>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</si>
  <si>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</si>
  <si>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</si>
  <si>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</si>
  <si>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</si>
  <si>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</si>
  <si>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</si>
  <si>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</si>
  <si>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</si>
  <si>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</si>
  <si>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</si>
  <si>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</si>
  <si>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</si>
  <si>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</si>
  <si>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</si>
  <si>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</si>
  <si>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</si>
  <si>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</si>
  <si>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</si>
  <si>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</si>
  <si>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</si>
  <si>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</si>
  <si>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</si>
  <si>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</si>
  <si>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</si>
  <si>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</si>
  <si>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</si>
  <si>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</si>
  <si>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</si>
  <si>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</si>
  <si>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</si>
  <si>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</si>
  <si>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</si>
  <si>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</si>
  <si>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</si>
  <si>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</si>
  <si>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</si>
  <si>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</si>
  <si>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</si>
  <si>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</si>
  <si>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</si>
  <si>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</si>
  <si>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</si>
  <si>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</si>
  <si>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</si>
  <si>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</si>
  <si>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</si>
  <si>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</si>
  <si>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</si>
  <si>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</si>
  <si>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</si>
  <si>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</si>
  <si>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</si>
  <si>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</si>
  <si>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</si>
  <si>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</si>
  <si>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</si>
  <si>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</si>
  <si>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</si>
  <si>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</si>
  <si>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</si>
  <si>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</si>
  <si>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</si>
  <si>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</si>
  <si>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</si>
  <si>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</si>
  <si>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</si>
  <si>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</si>
  <si>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</si>
  <si>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</si>
  <si>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</si>
  <si>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</si>
  <si>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</si>
  <si>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</si>
  <si>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</si>
  <si>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</si>
  <si>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</si>
  <si>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</si>
  <si>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</si>
  <si>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</si>
  <si>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</si>
  <si>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</si>
  <si>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</si>
  <si>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</si>
  <si>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</si>
  <si>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</si>
  <si>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</si>
  <si>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</si>
  <si>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</si>
  <si>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</si>
  <si>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</si>
  <si>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</si>
  <si>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</si>
  <si>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</si>
  <si>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</si>
  <si>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</si>
  <si>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</si>
  <si>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</si>
  <si>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</si>
  <si>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</si>
  <si>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</si>
  <si>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</si>
  <si>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</si>
  <si>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</si>
  <si>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</si>
  <si>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</si>
  <si>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</si>
  <si>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</si>
  <si>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</si>
  <si>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</si>
  <si>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</si>
  <si>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</si>
  <si>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</si>
  <si>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</si>
  <si>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</si>
  <si>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</si>
  <si>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</si>
  <si>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</si>
  <si>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</si>
  <si>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</si>
  <si>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</si>
  <si>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</si>
  <si>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</si>
  <si>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</si>
  <si>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</si>
  <si>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</si>
  <si>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</si>
  <si>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</si>
  <si>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</si>
  <si>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</si>
  <si>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</si>
  <si>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</si>
  <si>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</si>
  <si>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</si>
  <si>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</si>
  <si>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</si>
  <si>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</si>
  <si>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</si>
  <si>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</si>
  <si>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</si>
  <si>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</si>
  <si>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</si>
  <si>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</si>
  <si>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</si>
  <si>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</si>
  <si>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</si>
  <si>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</si>
  <si>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</si>
  <si>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</si>
  <si>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</si>
  <si>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</si>
  <si>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</si>
  <si>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</si>
  <si>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</si>
  <si>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</si>
  <si>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</si>
  <si>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</si>
  <si>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</si>
  <si>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</si>
  <si>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</si>
  <si>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</si>
  <si>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</si>
  <si>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</si>
  <si>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</si>
  <si>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</si>
  <si>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</si>
  <si>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</si>
  <si>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</si>
  <si>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</si>
  <si>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</si>
  <si>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</si>
  <si>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</si>
  <si>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</si>
  <si>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</si>
  <si>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</si>
  <si>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</si>
  <si>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</si>
  <si>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</si>
  <si>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</si>
  <si>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</si>
  <si>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</si>
  <si>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</si>
  <si>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</si>
  <si>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</si>
  <si>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</si>
  <si>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</si>
  <si>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</si>
  <si>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</si>
  <si>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</si>
  <si>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</si>
  <si>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</si>
  <si>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</si>
  <si>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</si>
  <si>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</si>
  <si>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</si>
  <si>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</si>
  <si>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</si>
  <si>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</si>
  <si>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</si>
  <si>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</si>
  <si>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</si>
  <si>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</si>
  <si>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</si>
  <si>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</si>
  <si>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</si>
  <si>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</si>
  <si>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</si>
  <si>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</si>
  <si>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</si>
  <si>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</si>
  <si>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</si>
  <si>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</si>
  <si>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</si>
  <si>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</si>
  <si>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</si>
  <si>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</si>
  <si>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</si>
  <si>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</si>
  <si>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</si>
  <si>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</si>
  <si>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</si>
  <si>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</si>
  <si>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</si>
  <si>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</si>
  <si>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</si>
  <si>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</si>
  <si>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</si>
  <si>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</si>
  <si>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</si>
  <si>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</si>
  <si>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</si>
  <si>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</si>
  <si>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</si>
  <si>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</si>
  <si>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</si>
  <si>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</si>
  <si>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</si>
  <si>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</si>
  <si>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</si>
  <si>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</si>
  <si>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</si>
  <si>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</si>
  <si>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</si>
  <si>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</si>
  <si>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</si>
  <si>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</si>
  <si>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</si>
  <si>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</si>
  <si>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</si>
  <si>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</si>
  <si>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</si>
  <si>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</si>
  <si>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</si>
  <si>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</si>
  <si>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</si>
  <si>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</si>
  <si>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</si>
  <si>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</si>
  <si>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</si>
  <si>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</si>
  <si>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</si>
  <si>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</si>
  <si>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</si>
  <si>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</si>
  <si>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</si>
  <si>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</si>
  <si>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</si>
  <si>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</si>
  <si>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</si>
  <si>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</si>
  <si>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</si>
  <si>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</si>
  <si>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</si>
  <si>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</si>
  <si>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</si>
  <si>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</si>
  <si>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</si>
  <si>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</si>
  <si>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</si>
  <si>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</si>
  <si>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</si>
  <si>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</si>
  <si>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</si>
  <si>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</si>
  <si>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</si>
  <si>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</si>
  <si>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</si>
  <si>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</si>
  <si>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</si>
  <si>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</si>
  <si>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</si>
  <si>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</si>
  <si>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</si>
  <si>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</si>
  <si>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</si>
  <si>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</si>
  <si>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</si>
  <si>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</si>
  <si>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</si>
  <si>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</si>
  <si>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</si>
  <si>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</si>
  <si>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</si>
  <si>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</si>
  <si>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</si>
  <si>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</si>
  <si>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</si>
  <si>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</si>
  <si>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</si>
  <si>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</si>
  <si>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</si>
  <si>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</si>
  <si>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</si>
  <si>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</si>
  <si>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</si>
  <si>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</si>
  <si>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</si>
  <si>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</si>
  <si>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</si>
  <si>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</si>
  <si>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</si>
  <si>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</si>
  <si>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</si>
  <si>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</si>
  <si>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</si>
  <si>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</si>
  <si>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</si>
  <si>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</si>
  <si>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</si>
  <si>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</si>
  <si>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</si>
  <si>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</si>
  <si>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</si>
  <si>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</si>
  <si>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</si>
  <si>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</si>
  <si>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</si>
  <si>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</si>
  <si>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</si>
  <si>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</si>
  <si>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</si>
  <si>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</si>
  <si>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</si>
  <si>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</si>
  <si>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</si>
  <si>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</si>
  <si>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</si>
  <si>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</si>
  <si>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</si>
  <si>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</si>
  <si>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</si>
  <si>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</si>
  <si>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</si>
  <si>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</si>
  <si>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</si>
  <si>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</si>
  <si>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</si>
  <si>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</si>
  <si>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</si>
  <si>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</si>
  <si>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</si>
  <si>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</si>
  <si>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</si>
  <si>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</si>
  <si>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</si>
  <si>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</si>
  <si>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</si>
  <si>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</si>
  <si>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</si>
  <si>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</si>
  <si>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</si>
  <si>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</si>
  <si>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</si>
  <si>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</si>
  <si>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</si>
  <si>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</si>
  <si>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</si>
  <si>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</si>
  <si>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</si>
  <si>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</si>
  <si>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</si>
  <si>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</si>
  <si>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</si>
  <si>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</si>
  <si>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</si>
  <si>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</si>
  <si>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</si>
  <si>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</si>
  <si>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</si>
  <si>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</si>
  <si>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</si>
  <si>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</si>
  <si>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</si>
  <si>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</si>
  <si>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</si>
  <si>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</si>
  <si>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</si>
  <si>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</si>
  <si>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</si>
  <si>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</si>
  <si>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</si>
  <si>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</si>
  <si>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</si>
  <si>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</si>
  <si>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</si>
  <si>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</si>
  <si>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</si>
  <si>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</si>
  <si>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</si>
  <si>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</si>
  <si>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</si>
  <si>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</si>
  <si>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</si>
  <si>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</si>
  <si>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</si>
  <si>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</si>
  <si>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</si>
  <si>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</si>
  <si>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</si>
  <si>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</si>
  <si>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</si>
  <si>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</si>
  <si>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</si>
  <si>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</si>
  <si>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</si>
  <si>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</si>
  <si>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</si>
  <si>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</si>
  <si>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</si>
  <si>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</si>
  <si>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</si>
  <si>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</si>
  <si>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</si>
  <si>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</si>
  <si>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</si>
  <si>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</si>
  <si>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</si>
  <si>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</si>
  <si>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</si>
  <si>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</si>
  <si>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</si>
  <si>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</si>
  <si>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</si>
  <si>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</si>
  <si>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</si>
  <si>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</si>
  <si>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</si>
  <si>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</si>
  <si>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</si>
  <si>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</si>
  <si>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</si>
  <si>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</si>
  <si>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</si>
  <si>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</si>
  <si>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</si>
  <si>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</si>
  <si>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</si>
  <si>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</si>
  <si>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</si>
  <si>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</si>
  <si>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</si>
  <si>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</si>
  <si>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</si>
  <si>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</si>
  <si>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</si>
  <si>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</si>
  <si>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</si>
  <si>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</si>
  <si>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</si>
  <si>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</si>
  <si>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</si>
  <si>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</si>
  <si>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</si>
  <si>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</si>
  <si>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</si>
  <si>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</si>
  <si>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</si>
  <si>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</si>
  <si>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</si>
  <si>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</si>
  <si>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</si>
  <si>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</si>
  <si>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</si>
  <si>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</si>
  <si>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</si>
  <si>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</si>
  <si>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</si>
  <si>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</si>
  <si>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</si>
  <si>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</si>
  <si>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</si>
  <si>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</si>
  <si>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</si>
  <si>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</si>
  <si>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</si>
  <si>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</si>
  <si>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</si>
  <si>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</si>
  <si>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</si>
  <si>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</si>
  <si>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</si>
  <si>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</si>
  <si>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</si>
  <si>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</si>
  <si>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</si>
  <si>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</si>
  <si>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</si>
  <si>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</si>
  <si>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</si>
  <si>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</si>
  <si>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</si>
  <si>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</si>
  <si>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</si>
  <si>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</si>
  <si>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</si>
  <si>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</si>
  <si>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</si>
  <si>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</si>
  <si>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</si>
  <si>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</si>
  <si>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</si>
  <si>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</si>
  <si>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</si>
  <si>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</si>
  <si>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</si>
  <si>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</si>
  <si>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</si>
  <si>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</si>
  <si>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</si>
  <si>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</si>
  <si>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</si>
  <si>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</si>
  <si>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</si>
  <si>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</si>
  <si>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</si>
  <si>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</si>
  <si>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</si>
  <si>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</si>
  <si>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</si>
  <si>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</si>
  <si>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</si>
  <si>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</si>
  <si>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</si>
  <si>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</si>
  <si>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</si>
  <si>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</si>
  <si>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</si>
  <si>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</si>
  <si>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</si>
  <si>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</si>
  <si>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</si>
  <si>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</si>
  <si>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</si>
  <si>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</si>
  <si>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</si>
  <si>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</si>
  <si>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</si>
  <si>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</si>
  <si>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</si>
  <si>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</si>
  <si>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</si>
  <si>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</si>
  <si>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</si>
  <si>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</si>
  <si>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</si>
  <si>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</si>
  <si>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</si>
  <si>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</si>
  <si>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</si>
  <si>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</si>
  <si>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</si>
  <si>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</si>
  <si>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</si>
  <si>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</si>
  <si>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</si>
  <si>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</si>
  <si>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</si>
  <si>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</si>
  <si>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</si>
  <si>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</si>
  <si>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</si>
  <si>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</si>
  <si>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</si>
  <si>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</si>
  <si>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</si>
  <si>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</si>
  <si>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</si>
  <si>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</si>
  <si>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</si>
  <si>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</si>
  <si>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</si>
  <si>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</si>
  <si>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</si>
  <si>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</si>
  <si>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</si>
  <si>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</si>
  <si>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</si>
  <si>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</si>
  <si>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</si>
  <si>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</si>
  <si>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</si>
  <si>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</si>
  <si>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</si>
  <si>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</si>
  <si>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</si>
  <si>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</si>
  <si>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</si>
  <si>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</si>
  <si>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</si>
  <si>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</si>
  <si>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</si>
  <si>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</si>
  <si>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</si>
  <si>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</si>
  <si>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</si>
  <si>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</si>
  <si>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</si>
  <si>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</si>
  <si>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</si>
  <si>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</si>
  <si>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</si>
  <si>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</si>
  <si>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</si>
  <si>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</si>
  <si>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</si>
  <si>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</si>
  <si>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</si>
  <si>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</si>
  <si>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</si>
  <si>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</si>
  <si>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</si>
  <si>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</si>
  <si>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</si>
  <si>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</si>
  <si>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</si>
  <si>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</si>
  <si>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</si>
  <si>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</si>
  <si>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</si>
  <si>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</si>
  <si>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</si>
  <si>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</si>
  <si>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</si>
  <si>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</si>
  <si>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</si>
  <si>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</si>
  <si>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</si>
  <si>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</si>
  <si>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</si>
  <si>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</si>
  <si>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</si>
  <si>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</si>
  <si>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</si>
  <si>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</si>
  <si>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</si>
  <si>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</si>
  <si>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</si>
  <si>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</si>
  <si>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</si>
  <si>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</si>
  <si>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</si>
  <si>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</si>
  <si>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</si>
  <si>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</si>
  <si>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</si>
  <si>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</si>
  <si>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</si>
  <si>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</si>
  <si>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</si>
  <si>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</si>
  <si>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</si>
  <si>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</si>
  <si>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</si>
  <si>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</si>
  <si>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</si>
  <si>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</si>
  <si>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</si>
  <si>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</si>
  <si>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</si>
  <si>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</si>
  <si>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</si>
  <si>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</si>
  <si>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</si>
  <si>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</si>
  <si>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</si>
  <si>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</si>
  <si>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</si>
  <si>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</si>
  <si>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</si>
  <si>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</si>
  <si>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</si>
  <si>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</si>
  <si>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</si>
  <si>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</si>
  <si>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</si>
  <si>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</si>
  <si>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</si>
  <si>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</si>
  <si>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</si>
  <si>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</si>
  <si>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</si>
  <si>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</si>
  <si>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</si>
  <si>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</si>
  <si>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</si>
  <si>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</si>
  <si>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</si>
  <si>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</si>
  <si>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</si>
  <si>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</si>
  <si>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</si>
  <si>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</si>
  <si>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</si>
  <si>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</si>
  <si>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</si>
  <si>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</si>
  <si>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</si>
  <si>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</si>
  <si>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</si>
  <si>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</si>
  <si>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</si>
  <si>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</si>
  <si>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</si>
  <si>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</si>
  <si>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</si>
  <si>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</si>
  <si>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</si>
  <si>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</si>
  <si>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</si>
  <si>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</si>
  <si>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</si>
  <si>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</si>
  <si>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</si>
  <si>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</si>
  <si>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</si>
  <si>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</si>
  <si>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</si>
  <si>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</si>
  <si>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</si>
  <si>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</si>
  <si>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</si>
  <si>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</si>
  <si>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</si>
  <si>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</si>
  <si>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</si>
  <si>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</si>
  <si>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</si>
  <si>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</si>
  <si>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</si>
  <si>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</si>
  <si>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</si>
  <si>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</si>
  <si>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</si>
  <si>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</si>
  <si>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</si>
  <si>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</si>
  <si>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</si>
  <si>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</si>
  <si>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</si>
  <si>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</si>
  <si>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</si>
  <si>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</si>
  <si>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</si>
  <si>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</si>
  <si>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</si>
  <si>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</si>
  <si>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</si>
  <si>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</si>
  <si>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</si>
  <si>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</si>
  <si>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</si>
  <si>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</si>
  <si>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</si>
  <si>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</si>
  <si>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</si>
  <si>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</si>
  <si>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</si>
  <si>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</si>
  <si>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</si>
  <si>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</si>
  <si>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</si>
  <si>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</si>
  <si>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</si>
  <si>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</si>
  <si>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</si>
  <si>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</si>
  <si>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</si>
  <si>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</si>
  <si>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</si>
  <si>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</si>
  <si>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</si>
  <si>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</si>
  <si>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</si>
  <si>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</si>
  <si>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</si>
  <si>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</si>
  <si>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</si>
  <si>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</si>
  <si>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</si>
  <si>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</si>
  <si>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</si>
  <si>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</si>
  <si>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</si>
  <si>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</si>
  <si>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</si>
  <si>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</si>
  <si>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</si>
  <si>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</si>
  <si>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</si>
  <si>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</si>
  <si>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</si>
  <si>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</si>
  <si>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</si>
  <si>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</si>
  <si>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</si>
  <si>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</si>
  <si>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</si>
  <si>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</si>
  <si>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</si>
  <si>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</si>
  <si>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</si>
  <si>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</si>
  <si>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</si>
  <si>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</si>
  <si>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</si>
  <si>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</si>
  <si>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</si>
  <si>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</si>
  <si>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</si>
  <si>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</si>
  <si>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</si>
  <si>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</si>
  <si>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</si>
  <si>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</si>
  <si>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</si>
  <si>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</si>
  <si>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</si>
  <si>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</si>
  <si>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</si>
  <si>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</si>
  <si>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</si>
  <si>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</si>
  <si>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</si>
  <si>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</si>
  <si>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</si>
  <si>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</si>
  <si>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</si>
  <si>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</si>
  <si>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</si>
  <si>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</si>
  <si>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</si>
  <si>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</si>
  <si>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</si>
  <si>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</si>
  <si>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</si>
  <si>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</si>
  <si>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</si>
  <si>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</si>
  <si>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</si>
  <si>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</si>
  <si>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</si>
  <si>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</si>
  <si>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</si>
  <si>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</si>
  <si>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</si>
  <si>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</si>
  <si>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</si>
  <si>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</si>
  <si>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</si>
  <si>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</si>
  <si>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</si>
  <si>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</si>
  <si>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</si>
  <si>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</si>
  <si>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</si>
  <si>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</si>
  <si>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</si>
  <si>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</si>
  <si>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</si>
  <si>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</si>
  <si>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</si>
  <si>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</si>
  <si>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</si>
  <si>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</si>
  <si>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</si>
  <si>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</si>
  <si>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</si>
  <si>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</si>
  <si>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</si>
  <si>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</si>
  <si>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</si>
  <si>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</si>
  <si>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</si>
  <si>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</si>
  <si>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</si>
  <si>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</si>
  <si>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</si>
  <si>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</si>
  <si>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</si>
  <si>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</si>
  <si>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</si>
  <si>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</si>
  <si>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</si>
  <si>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</si>
  <si>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</si>
  <si>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</si>
  <si>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</si>
  <si>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</si>
  <si>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</si>
  <si>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</si>
  <si>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</si>
  <si>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</si>
  <si>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</si>
  <si>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</si>
  <si>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</si>
  <si>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</si>
  <si>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</si>
  <si>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</si>
  <si>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</si>
  <si>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</si>
  <si>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</si>
  <si>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</si>
  <si>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</si>
  <si>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</si>
  <si>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</si>
  <si>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</si>
  <si>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</si>
  <si>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</si>
  <si>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</si>
  <si>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</si>
  <si>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</si>
  <si>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</si>
  <si>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</si>
  <si>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</si>
  <si>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</si>
  <si>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</si>
  <si>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</si>
  <si>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</si>
  <si>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</si>
  <si>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</si>
  <si>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</si>
  <si>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</si>
  <si>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</si>
  <si>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</si>
  <si>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</si>
  <si>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</si>
  <si>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</si>
  <si>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</si>
  <si>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</si>
  <si>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</si>
  <si>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</si>
  <si>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</si>
  <si>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</si>
  <si>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</si>
  <si>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</si>
  <si>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</si>
  <si>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</si>
  <si>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</si>
  <si>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</si>
  <si>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</si>
  <si>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</si>
  <si>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</si>
  <si>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</si>
  <si>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</si>
  <si>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</si>
  <si>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</si>
  <si>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</si>
  <si>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</si>
  <si>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</si>
  <si>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</si>
  <si>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</si>
  <si>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</si>
  <si>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</si>
  <si>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</si>
  <si>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</si>
  <si>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</si>
  <si>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</si>
  <si>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</si>
  <si>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</si>
  <si>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</si>
  <si>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</si>
  <si>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</si>
  <si>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</si>
  <si>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</si>
  <si>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</si>
  <si>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</si>
  <si>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</si>
  <si>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</si>
  <si>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</si>
  <si>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</si>
  <si>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</si>
  <si>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</si>
  <si>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</si>
  <si>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</si>
  <si>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</si>
  <si>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</si>
  <si>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</si>
  <si>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</si>
  <si>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</si>
  <si>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</si>
  <si>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</si>
  <si>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</si>
  <si>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</si>
  <si>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</si>
  <si>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</si>
  <si>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</si>
  <si>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</si>
  <si>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</si>
  <si>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</si>
  <si>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</si>
  <si>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</si>
  <si>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</si>
  <si>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</si>
  <si>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</si>
  <si>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</si>
  <si>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</si>
  <si>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</si>
  <si>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</si>
  <si>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</si>
  <si>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</si>
  <si>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</si>
  <si>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</si>
  <si>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</si>
  <si>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</si>
  <si>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</si>
  <si>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</si>
  <si>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</si>
  <si>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</si>
  <si>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</si>
  <si>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</si>
  <si>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</si>
  <si>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</si>
  <si>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</si>
  <si>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</si>
  <si>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</si>
  <si>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</si>
  <si>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</si>
  <si>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</si>
  <si>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</si>
  <si>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</si>
  <si>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</si>
  <si>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</si>
  <si>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</si>
  <si>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</si>
  <si>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</si>
  <si>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</si>
  <si>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</si>
  <si>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</si>
  <si>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</si>
  <si>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</si>
  <si>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</si>
  <si>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</si>
  <si>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</si>
  <si>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</si>
  <si>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</si>
  <si>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</si>
  <si>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</si>
  <si>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</si>
  <si>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</si>
  <si>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</si>
  <si>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</si>
  <si>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</si>
  <si>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</si>
  <si>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</si>
  <si>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</si>
  <si>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</si>
  <si>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</si>
  <si>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</si>
  <si>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</si>
  <si>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</si>
  <si>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</si>
  <si>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</si>
  <si>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</si>
  <si>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</si>
  <si>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</si>
  <si>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</si>
  <si>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</si>
  <si>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</si>
  <si>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</si>
  <si>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</si>
  <si>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</si>
  <si>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</si>
  <si>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</si>
  <si>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</si>
  <si>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</si>
  <si>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</si>
  <si>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</si>
  <si>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</si>
  <si>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</si>
  <si>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</si>
  <si>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</si>
  <si>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</si>
  <si>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</si>
  <si>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</si>
  <si>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</si>
  <si>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</si>
  <si>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</si>
  <si>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</si>
  <si>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</si>
  <si>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</si>
  <si>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</si>
  <si>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</si>
  <si>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</si>
  <si>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</si>
  <si>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</si>
  <si>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</si>
  <si>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</si>
  <si>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</si>
  <si>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</si>
  <si>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</si>
  <si>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</si>
  <si>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</si>
  <si>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</si>
  <si>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</si>
  <si>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</si>
  <si>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</si>
  <si>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</si>
  <si>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</si>
  <si>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</si>
  <si>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</si>
  <si>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</si>
  <si>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</si>
  <si>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</si>
  <si>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</si>
  <si>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</si>
  <si>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</si>
  <si>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</si>
  <si>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</si>
  <si>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</si>
  <si>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</si>
  <si>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</si>
  <si>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</si>
  <si>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</si>
  <si>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</si>
  <si>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</si>
  <si>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</si>
  <si>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</si>
  <si>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</si>
  <si>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</si>
  <si>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</si>
  <si>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</si>
  <si>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</si>
  <si>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</si>
  <si>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</si>
  <si>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</si>
  <si>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</si>
  <si>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</si>
  <si>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</si>
  <si>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</si>
  <si>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</si>
  <si>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</si>
  <si>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</si>
  <si>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</si>
  <si>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</si>
  <si>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</si>
  <si>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</si>
  <si>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</si>
  <si>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</si>
  <si>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</si>
  <si>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</si>
  <si>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</si>
  <si>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</si>
  <si>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</si>
  <si>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</si>
  <si>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</si>
  <si>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</si>
  <si>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</si>
  <si>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</si>
  <si>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</si>
  <si>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</si>
  <si>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</si>
  <si>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</si>
  <si>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</si>
  <si>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</si>
  <si>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</si>
  <si>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</si>
  <si>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</si>
  <si>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</si>
  <si>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</si>
  <si>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</si>
  <si>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</si>
  <si>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</si>
  <si>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</si>
  <si>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</si>
  <si>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</si>
  <si>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</si>
  <si>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</si>
  <si>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</si>
  <si>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</si>
  <si>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</si>
  <si>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</si>
  <si>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</si>
  <si>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</si>
  <si>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</si>
  <si>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</si>
  <si>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</si>
  <si>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</si>
  <si>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</si>
  <si>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</si>
  <si>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</si>
  <si>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</si>
  <si>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</si>
  <si>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</si>
  <si>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</si>
  <si>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</si>
  <si>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</si>
  <si>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</si>
  <si>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</si>
  <si>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</si>
  <si>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</si>
  <si>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</si>
  <si>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</si>
  <si>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</si>
  <si>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</si>
  <si>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</si>
  <si>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</si>
  <si>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</si>
  <si>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</si>
  <si>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</si>
  <si>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</si>
  <si>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</si>
  <si>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</si>
  <si>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</si>
  <si>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</si>
  <si>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</si>
  <si>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</si>
  <si>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</si>
  <si>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</si>
  <si>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</si>
  <si>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</si>
  <si>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</si>
  <si>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</si>
  <si>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</si>
  <si>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</si>
  <si>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</si>
  <si>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</si>
  <si>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</si>
  <si>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</si>
  <si>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</si>
  <si>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</si>
  <si>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</si>
  <si>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</si>
  <si>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</si>
  <si>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</si>
  <si>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</si>
  <si>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</si>
  <si>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</si>
  <si>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</si>
  <si>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</si>
  <si>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</si>
  <si>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</si>
  <si>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</si>
  <si>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</si>
  <si>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</si>
  <si>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</si>
  <si>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</si>
  <si>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</si>
  <si>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</si>
  <si>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</si>
  <si>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</si>
  <si>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</si>
  <si>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</si>
  <si>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</si>
  <si>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</si>
  <si>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</si>
  <si>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</si>
  <si>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</si>
  <si>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</si>
  <si>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</si>
  <si>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</si>
  <si>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</si>
  <si>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</si>
  <si>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</si>
  <si>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</si>
  <si>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</si>
  <si>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</si>
  <si>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</si>
  <si>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</si>
  <si>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</si>
  <si>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</si>
  <si>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</si>
  <si>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</si>
  <si>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</si>
  <si>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</si>
  <si>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</si>
  <si>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</si>
  <si>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</si>
  <si>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</si>
  <si>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</si>
  <si>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</si>
  <si>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</si>
  <si>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</si>
  <si>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</si>
  <si>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</si>
  <si>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</si>
  <si>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</si>
  <si>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</si>
  <si>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</si>
  <si>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</si>
  <si>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</si>
  <si>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</si>
  <si>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</si>
  <si>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</si>
  <si>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</si>
  <si>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</si>
  <si>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</si>
  <si>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</si>
  <si>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</si>
  <si>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</si>
  <si>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</si>
  <si>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</si>
  <si>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</si>
  <si>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</si>
  <si>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</si>
  <si>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</si>
  <si>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</si>
  <si>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</si>
  <si>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</si>
  <si>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</si>
  <si>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</si>
  <si>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</si>
  <si>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</si>
  <si>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</si>
  <si>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</si>
  <si>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</si>
  <si>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</si>
  <si>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</si>
  <si>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</si>
  <si>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</si>
  <si>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</si>
  <si>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</si>
  <si>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</si>
  <si>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</si>
  <si>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</si>
  <si>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</si>
  <si>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</si>
  <si>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</si>
  <si>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</si>
  <si>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</si>
  <si>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</si>
  <si>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</si>
  <si>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</si>
  <si>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</si>
  <si>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</si>
  <si>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</si>
  <si>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</si>
  <si>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</si>
  <si>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</si>
  <si>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</si>
  <si>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</si>
  <si>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</si>
  <si>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</si>
  <si>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</si>
  <si>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</si>
  <si>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</si>
  <si>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</si>
  <si>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</si>
  <si>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</si>
  <si>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</si>
  <si>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</si>
  <si>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</si>
  <si>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</si>
  <si>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</si>
  <si>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</si>
  <si>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</si>
  <si>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</si>
  <si>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</si>
  <si>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</si>
  <si>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</si>
  <si>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</si>
  <si>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</si>
  <si>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</si>
  <si>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</si>
  <si>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</si>
  <si>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</si>
  <si>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</si>
  <si>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</si>
  <si>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</si>
  <si>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</si>
  <si>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</si>
  <si>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</si>
  <si>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</si>
  <si>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</si>
  <si>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</si>
  <si>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</si>
  <si>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</si>
  <si>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</si>
  <si>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</si>
  <si>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</si>
  <si>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</si>
  <si>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</si>
  <si>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</si>
  <si>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</si>
  <si>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</si>
  <si>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</si>
  <si>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</si>
  <si>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</si>
  <si>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</si>
  <si>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</si>
  <si>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</si>
  <si>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</si>
  <si>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</si>
  <si>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</si>
  <si>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</si>
  <si>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</si>
  <si>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</si>
  <si>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</si>
  <si>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</si>
  <si>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</si>
  <si>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</si>
  <si>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</si>
  <si>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</si>
  <si>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</si>
  <si>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</si>
  <si>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</si>
  <si>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</si>
  <si>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</si>
  <si>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</si>
  <si>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</si>
  <si>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</si>
  <si>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</si>
  <si>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</si>
  <si>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</si>
  <si>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</si>
  <si>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</si>
  <si>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</si>
  <si>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</si>
  <si>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</si>
  <si>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</si>
  <si>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</si>
  <si>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</si>
  <si>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</si>
  <si>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</si>
  <si>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</si>
  <si>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</si>
  <si>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</si>
  <si>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</si>
  <si>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</si>
  <si>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</si>
  <si>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</si>
  <si>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</si>
  <si>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</si>
  <si>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</si>
  <si>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</si>
  <si>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</si>
  <si>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</si>
  <si>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</si>
  <si>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</si>
  <si>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</si>
  <si>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</si>
  <si>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</si>
  <si>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</si>
  <si>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</si>
  <si>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</si>
  <si>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</si>
  <si>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</si>
  <si>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</si>
  <si>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</si>
  <si>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</si>
  <si>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</si>
  <si>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</si>
  <si>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</si>
  <si>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</si>
  <si>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</si>
  <si>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</si>
  <si>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</si>
  <si>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</si>
  <si>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</si>
  <si>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</si>
  <si>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</si>
  <si>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</si>
  <si>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</si>
  <si>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</si>
  <si>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</si>
  <si>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</si>
  <si>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</si>
  <si>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</si>
  <si>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</si>
  <si>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</si>
  <si>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</si>
  <si>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</si>
  <si>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</si>
  <si>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</si>
  <si>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</si>
  <si>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</si>
  <si>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</si>
  <si>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</si>
  <si>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</si>
  <si>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</si>
  <si>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</si>
  <si>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</si>
  <si>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</si>
  <si>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</si>
  <si>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</si>
  <si>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</si>
  <si>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</si>
  <si>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</si>
  <si>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</si>
  <si>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</si>
  <si>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</si>
  <si>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</si>
  <si>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</si>
  <si>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</si>
  <si>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</si>
  <si>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</si>
  <si>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</si>
  <si>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</si>
  <si>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</si>
  <si>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</si>
  <si>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</si>
  <si>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</si>
  <si>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</si>
  <si>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</si>
  <si>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</si>
  <si>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</si>
  <si>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</si>
  <si>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</si>
  <si>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</si>
  <si>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</si>
  <si>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</si>
  <si>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</si>
  <si>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</si>
  <si>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</si>
  <si>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</si>
  <si>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</si>
  <si>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</si>
  <si>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</si>
  <si>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</si>
  <si>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</si>
  <si>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</si>
  <si>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</si>
  <si>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</si>
  <si>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</si>
  <si>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</si>
  <si>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</si>
  <si>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</si>
  <si>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</si>
  <si>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</si>
  <si>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</si>
  <si>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</si>
  <si>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</si>
  <si>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</si>
  <si>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</si>
  <si>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</si>
  <si>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</si>
  <si>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</si>
  <si>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</si>
  <si>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</si>
  <si>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</si>
  <si>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</si>
  <si>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</si>
  <si>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</si>
  <si>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</si>
  <si>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</si>
  <si>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</si>
  <si>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</si>
  <si>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</si>
  <si>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</si>
  <si>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</si>
  <si>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</si>
  <si>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</si>
  <si>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</si>
  <si>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</si>
  <si>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</si>
  <si>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</si>
  <si>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</si>
  <si>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</si>
  <si>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</si>
  <si>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</si>
  <si>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</si>
  <si>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</si>
  <si>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</si>
  <si>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</si>
  <si>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</si>
  <si>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</si>
  <si>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</si>
  <si>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</si>
  <si>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</si>
  <si>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</si>
  <si>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</si>
  <si>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</si>
  <si>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</si>
  <si>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</si>
  <si>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</si>
  <si>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</si>
  <si>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</si>
  <si>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</si>
  <si>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</si>
  <si>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</si>
  <si>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</si>
  <si>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</si>
  <si>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</si>
  <si>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</si>
  <si>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</si>
  <si>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</si>
  <si>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</si>
  <si>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</si>
  <si>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</si>
  <si>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</si>
  <si>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</si>
  <si>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</si>
  <si>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</si>
  <si>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</si>
  <si>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</si>
  <si>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</si>
  <si>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</si>
  <si>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</si>
  <si>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</si>
  <si>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</si>
  <si>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</si>
  <si>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</si>
  <si>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</si>
  <si>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</si>
  <si>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</si>
  <si>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</si>
  <si>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</si>
  <si>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</si>
  <si>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</si>
  <si>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</si>
  <si>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</si>
  <si>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</si>
  <si>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</si>
  <si>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</si>
  <si>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</si>
  <si>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</si>
  <si>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</si>
  <si>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</si>
  <si>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</si>
  <si>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</si>
  <si>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</si>
  <si>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</si>
  <si>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</si>
  <si>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</si>
  <si>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</si>
  <si>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</si>
  <si>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</si>
  <si>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</si>
  <si>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</si>
  <si>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</si>
  <si>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</si>
  <si>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</si>
  <si>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</si>
  <si>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</si>
  <si>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</si>
  <si>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</si>
  <si>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</si>
  <si>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</si>
  <si>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</si>
  <si>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</si>
  <si>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</si>
  <si>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</si>
  <si>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</si>
  <si>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</si>
  <si>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</si>
  <si>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</si>
  <si>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</si>
  <si>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</si>
  <si>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</si>
  <si>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</si>
  <si>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</si>
  <si>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</si>
  <si>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</si>
  <si>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</si>
  <si>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</si>
  <si>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</si>
  <si>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</si>
  <si>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</si>
  <si>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</si>
  <si>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</si>
  <si>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</si>
  <si>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</si>
  <si>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</si>
  <si>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</si>
  <si>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</si>
  <si>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</si>
  <si>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</si>
  <si>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</si>
  <si>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</si>
  <si>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</si>
  <si>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</si>
  <si>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</si>
  <si>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</si>
  <si>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</si>
  <si>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</si>
  <si>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</si>
  <si>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</si>
  <si>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</si>
  <si>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</si>
  <si>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</si>
  <si>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</si>
  <si>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</si>
  <si>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</si>
  <si>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</si>
  <si>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</si>
  <si>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</si>
  <si>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</si>
  <si>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</si>
  <si>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</si>
  <si>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</si>
  <si>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</si>
  <si>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</si>
  <si>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</si>
  <si>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</si>
  <si>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</si>
  <si>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</si>
  <si>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</si>
  <si>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</si>
  <si>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</si>
  <si>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</si>
  <si>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</si>
  <si>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</si>
  <si>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</si>
  <si>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</si>
  <si>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</si>
  <si>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</si>
  <si>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</si>
  <si>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</si>
  <si>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</si>
  <si>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</si>
  <si>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</si>
  <si>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</si>
  <si>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</si>
  <si>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</si>
  <si>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</si>
  <si>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</si>
  <si>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</si>
  <si>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</si>
  <si>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</si>
  <si>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</si>
  <si>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</si>
  <si>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</si>
  <si>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</si>
  <si>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</si>
  <si>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</si>
  <si>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</si>
  <si>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</si>
  <si>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</si>
  <si>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</si>
  <si>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</si>
  <si>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</si>
  <si>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</si>
  <si>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</si>
  <si>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</si>
  <si>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</si>
  <si>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</si>
  <si>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</si>
  <si>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</si>
  <si>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</si>
  <si>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</si>
  <si>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</si>
  <si>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</si>
  <si>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</si>
  <si>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</si>
  <si>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</si>
  <si>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</si>
  <si>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</si>
  <si>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</si>
  <si>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</si>
  <si>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</si>
  <si>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</si>
  <si>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</si>
  <si>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</si>
  <si>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</si>
  <si>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</si>
  <si>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</si>
  <si>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</si>
  <si>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</si>
  <si>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</si>
  <si>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</si>
  <si>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</si>
  <si>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</si>
  <si>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</si>
  <si>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</si>
  <si>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</si>
  <si>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</si>
  <si>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</si>
  <si>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</si>
  <si>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</si>
  <si>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</si>
  <si>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</si>
  <si>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</si>
  <si>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</si>
  <si>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</si>
  <si>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</si>
  <si>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</si>
  <si>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</si>
  <si>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</si>
  <si>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</si>
  <si>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</si>
  <si>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</si>
  <si>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</si>
  <si>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</si>
  <si>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</si>
  <si>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</si>
  <si>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</si>
  <si>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</si>
  <si>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</si>
  <si>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</si>
  <si>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</si>
  <si>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</si>
  <si>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</si>
  <si>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</si>
  <si>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</si>
  <si>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</si>
  <si>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</si>
  <si>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</si>
  <si>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</si>
  <si>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</si>
  <si>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</si>
  <si>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</si>
  <si>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</si>
  <si>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</si>
  <si>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</si>
  <si>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</si>
  <si>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</si>
  <si>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</si>
  <si>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</si>
  <si>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</si>
  <si>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</si>
  <si>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</si>
  <si>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</si>
  <si>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</si>
  <si>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</si>
  <si>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</si>
  <si>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</si>
  <si>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</si>
  <si>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</si>
  <si>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</si>
  <si>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</si>
  <si>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</si>
  <si>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</si>
  <si>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</si>
  <si>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</si>
  <si>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</si>
  <si>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</si>
  <si>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</si>
  <si>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</si>
  <si>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</si>
  <si>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</si>
  <si>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</si>
  <si>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</si>
  <si>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</si>
  <si>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</si>
  <si>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</si>
  <si>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</si>
  <si>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</si>
  <si>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</si>
  <si>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</si>
  <si>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</si>
  <si>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</si>
  <si>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</si>
  <si>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</si>
  <si>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</si>
  <si>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</si>
  <si>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</si>
  <si>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</si>
  <si>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</si>
  <si>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</si>
  <si>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</si>
  <si>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</si>
  <si>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</si>
  <si>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</si>
  <si>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</si>
  <si>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</si>
  <si>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</si>
  <si>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</si>
  <si>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</si>
  <si>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</si>
  <si>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</si>
  <si>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</si>
  <si>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</si>
  <si>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</si>
  <si>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</si>
  <si>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</si>
  <si>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</si>
  <si>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</si>
  <si>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</si>
  <si>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</si>
  <si>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</si>
  <si>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</si>
  <si>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</si>
  <si>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</si>
  <si>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</si>
  <si>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</si>
  <si>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</si>
  <si>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</si>
  <si>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</si>
  <si>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</si>
  <si>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</si>
  <si>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</si>
  <si>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</si>
  <si>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</si>
  <si>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</si>
  <si>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</si>
  <si>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</si>
  <si>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</si>
  <si>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</si>
  <si>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</si>
  <si>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</si>
  <si>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</si>
  <si>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</si>
  <si>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</si>
  <si>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</si>
  <si>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</si>
  <si>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</si>
  <si>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</si>
  <si>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</si>
  <si>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</si>
  <si>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</si>
  <si>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</si>
  <si>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</si>
  <si>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</si>
  <si>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</si>
  <si>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</si>
  <si>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</si>
  <si>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</si>
  <si>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</si>
  <si>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</si>
  <si>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</si>
  <si>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</si>
  <si>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</si>
  <si>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</si>
  <si>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</si>
  <si>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</si>
  <si>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</si>
  <si>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</si>
  <si>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</si>
  <si>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</si>
  <si>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</si>
  <si>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</si>
  <si>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</si>
  <si>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</si>
  <si>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</si>
  <si>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</si>
  <si>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</si>
  <si>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</si>
  <si>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</si>
  <si>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</si>
  <si>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</si>
  <si>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</si>
  <si>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</si>
  <si>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</si>
  <si>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</si>
  <si>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</si>
  <si>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</si>
  <si>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</si>
  <si>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</si>
  <si>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</si>
  <si>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</si>
  <si>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</si>
  <si>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</si>
  <si>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</si>
  <si>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</si>
  <si>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</si>
  <si>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</si>
  <si>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</si>
  <si>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</si>
  <si>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</si>
  <si>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</si>
  <si>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</si>
  <si>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</si>
  <si>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</si>
  <si>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</si>
  <si>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</si>
  <si>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</si>
  <si>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</si>
  <si>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</si>
  <si>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</si>
  <si>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</si>
  <si>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</si>
  <si>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</si>
  <si>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</si>
  <si>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</si>
  <si>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</si>
  <si>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</si>
  <si>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</si>
  <si>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</si>
  <si>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</si>
  <si>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</si>
  <si>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</si>
  <si>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</si>
  <si>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</si>
  <si>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</si>
  <si>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</si>
  <si>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</si>
  <si>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</si>
  <si>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</si>
  <si>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</si>
  <si>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</si>
  <si>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</si>
  <si>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</si>
  <si>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</si>
  <si>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</si>
  <si>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</si>
  <si>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</si>
  <si>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</si>
  <si>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</si>
  <si>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</si>
  <si>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</si>
  <si>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</si>
  <si>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</si>
  <si>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</si>
  <si>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</si>
  <si>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</si>
  <si>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</si>
  <si>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</si>
  <si>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</si>
  <si>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</si>
  <si>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</si>
  <si>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</si>
  <si>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</si>
  <si>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</si>
  <si>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</si>
  <si>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</si>
  <si>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</si>
  <si>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</si>
  <si>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</si>
  <si>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</si>
  <si>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</si>
  <si>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</si>
  <si>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</si>
  <si>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</si>
  <si>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</si>
  <si>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</si>
  <si>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</si>
  <si>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</si>
  <si>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</si>
  <si>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</si>
  <si>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</si>
  <si>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</si>
  <si>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</si>
  <si>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</si>
  <si>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</si>
  <si>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</si>
  <si>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</si>
  <si>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</si>
  <si>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</si>
  <si>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</si>
  <si>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</si>
  <si>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</si>
  <si>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</si>
  <si>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</si>
  <si>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</si>
  <si>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</si>
  <si>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</si>
  <si>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</si>
  <si>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</si>
  <si>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</si>
  <si>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</si>
  <si>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</si>
  <si>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</si>
  <si>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</si>
  <si>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</si>
  <si>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</si>
  <si>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</si>
  <si>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</si>
  <si>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</si>
  <si>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</si>
  <si>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</si>
  <si>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</si>
  <si>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</si>
  <si>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</si>
  <si>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</si>
  <si>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</si>
  <si>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</si>
  <si>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</si>
  <si>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</si>
  <si>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</si>
  <si>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</si>
  <si>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</si>
  <si>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</si>
  <si>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</si>
  <si>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</si>
  <si>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</si>
  <si>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</si>
  <si>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</si>
  <si>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</si>
  <si>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</si>
  <si>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</si>
  <si>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</si>
  <si>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</si>
  <si>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</si>
  <si>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</si>
  <si>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</si>
  <si>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</si>
  <si>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</si>
  <si>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</si>
  <si>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</si>
  <si>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</si>
  <si>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</si>
  <si>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</si>
  <si>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</si>
  <si>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</si>
  <si>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</si>
  <si>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</si>
  <si>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</si>
  <si>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</si>
  <si>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</si>
  <si>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</si>
  <si>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</si>
  <si>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</si>
  <si>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</si>
  <si>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</si>
  <si>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</si>
  <si>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</si>
  <si>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</si>
  <si>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</si>
  <si>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</si>
  <si>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</si>
  <si>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</si>
  <si>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</si>
  <si>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</si>
  <si>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</si>
  <si>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</si>
  <si>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</si>
  <si>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</si>
  <si>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</si>
  <si>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</si>
  <si>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</si>
  <si>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</si>
  <si>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</si>
  <si>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</si>
  <si>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</si>
  <si>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</si>
  <si>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</si>
  <si>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</si>
  <si>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</si>
  <si>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</si>
  <si>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</si>
  <si>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</si>
  <si>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</si>
  <si>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</si>
  <si>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</si>
  <si>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</si>
  <si>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</si>
  <si>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</si>
  <si>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</si>
  <si>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</si>
  <si>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</si>
  <si>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</si>
  <si>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</si>
  <si>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</si>
  <si>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</si>
  <si>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</si>
  <si>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</si>
  <si>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</si>
  <si>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</si>
  <si>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</si>
  <si>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</si>
  <si>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</si>
  <si>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</si>
  <si>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</si>
  <si>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</si>
  <si>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</si>
  <si>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</si>
  <si>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</si>
  <si>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</si>
  <si>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</si>
  <si>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</si>
  <si>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</si>
  <si>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</si>
  <si>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</si>
  <si>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</si>
  <si>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</si>
  <si>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</si>
  <si>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</si>
  <si>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</si>
  <si>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</si>
  <si>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</si>
  <si>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</si>
  <si>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</si>
  <si>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</si>
  <si>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</si>
  <si>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</si>
  <si>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</si>
  <si>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</si>
  <si>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</si>
  <si>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</si>
  <si>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</si>
  <si>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</si>
  <si>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</si>
  <si>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</si>
  <si>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</si>
  <si>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</si>
  <si>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</si>
  <si>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</si>
  <si>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</si>
  <si>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</si>
  <si>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</si>
  <si>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</si>
  <si>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</si>
  <si>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</si>
  <si>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</si>
  <si>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</si>
  <si>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</si>
  <si>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</si>
  <si>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</si>
  <si>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</si>
  <si>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</si>
  <si>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</si>
  <si>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</si>
  <si>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</si>
  <si>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</si>
  <si>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</si>
  <si>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</si>
  <si>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</si>
  <si>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</si>
  <si>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</si>
  <si>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</si>
  <si>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</si>
  <si>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</si>
  <si>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</si>
  <si>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</si>
  <si>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</si>
  <si>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</si>
  <si>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</si>
  <si>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</si>
  <si>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</si>
  <si>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</si>
  <si>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</si>
  <si>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</si>
  <si>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</si>
  <si>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</si>
  <si>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</si>
  <si>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</si>
  <si>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</si>
  <si>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</si>
  <si>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</si>
  <si>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</si>
  <si>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</si>
  <si>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</si>
  <si>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</si>
  <si>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</si>
  <si>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</si>
  <si>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</si>
  <si>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</si>
  <si>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</si>
  <si>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</si>
  <si>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</si>
  <si>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</si>
  <si>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</si>
  <si>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</si>
  <si>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</si>
  <si>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</si>
  <si>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</si>
  <si>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</si>
  <si>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</si>
  <si>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</si>
  <si>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</si>
  <si>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</si>
  <si>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</si>
  <si>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</si>
  <si>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</si>
  <si>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</si>
  <si>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</si>
  <si>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</si>
  <si>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</si>
  <si>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</si>
  <si>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</si>
  <si>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</si>
  <si>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</si>
  <si>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</si>
  <si>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</si>
  <si>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</si>
  <si>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</si>
  <si>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</si>
  <si>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</si>
  <si>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</si>
  <si>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</si>
  <si>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</si>
  <si>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</si>
  <si>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</si>
  <si>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</si>
  <si>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</si>
  <si>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</si>
  <si>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</si>
  <si>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</si>
  <si>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</si>
  <si>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</si>
  <si>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</si>
  <si>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</si>
  <si>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</si>
  <si>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</si>
  <si>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</si>
  <si>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</si>
  <si>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</si>
  <si>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</si>
  <si>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</si>
  <si>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</si>
  <si>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</si>
  <si>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</si>
  <si>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</si>
  <si>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</si>
  <si>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</si>
  <si>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</si>
  <si>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</si>
  <si>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</si>
  <si>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</si>
  <si>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</si>
  <si>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</si>
  <si>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</si>
  <si>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</si>
  <si>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</si>
  <si>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</si>
  <si>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</si>
  <si>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</si>
  <si>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</si>
  <si>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</si>
  <si>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</si>
  <si>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</si>
  <si>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</si>
  <si>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</si>
  <si>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</si>
  <si>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</si>
  <si>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</si>
  <si>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</si>
  <si>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</si>
  <si>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</si>
  <si>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</si>
  <si>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</si>
  <si>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</si>
  <si>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</si>
  <si>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</si>
  <si>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</si>
  <si>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</si>
  <si>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</si>
  <si>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</si>
  <si>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</si>
  <si>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</si>
  <si>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</si>
  <si>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</si>
  <si>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</si>
  <si>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</si>
  <si>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</si>
  <si>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</si>
  <si>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</si>
  <si>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</si>
  <si>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</si>
  <si>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</si>
  <si>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</si>
  <si>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</si>
  <si>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</si>
  <si>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</si>
  <si>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</si>
  <si>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</si>
  <si>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</si>
  <si>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</si>
  <si>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</si>
  <si>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</si>
  <si>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</si>
  <si>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</si>
  <si>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</si>
  <si>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</si>
  <si>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</si>
  <si>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</si>
  <si>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</si>
  <si>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</si>
  <si>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</si>
  <si>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</si>
  <si>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</si>
  <si>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</si>
  <si>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</si>
  <si>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</si>
  <si>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</si>
  <si>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</si>
  <si>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</si>
  <si>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</si>
  <si>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</si>
  <si>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</si>
  <si>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</si>
  <si>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</si>
  <si>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</si>
  <si>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</si>
  <si>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</si>
  <si>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</si>
  <si>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</si>
  <si>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</si>
  <si>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</si>
  <si>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</si>
  <si>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</si>
  <si>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</si>
  <si>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</si>
  <si>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</si>
  <si>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</si>
  <si>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</si>
  <si>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</si>
  <si>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</si>
  <si>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</si>
  <si>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</si>
  <si>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</si>
  <si>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</si>
  <si>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</si>
  <si>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</si>
  <si>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</si>
  <si>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</si>
  <si>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</si>
  <si>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</si>
  <si>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</si>
  <si>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</si>
  <si>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</si>
  <si>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</si>
  <si>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</si>
  <si>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</si>
  <si>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</si>
  <si>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</si>
  <si>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</si>
  <si>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</si>
  <si>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</si>
  <si>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</si>
  <si>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</si>
  <si>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</si>
  <si>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</si>
  <si>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</si>
  <si>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</si>
  <si>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</si>
  <si>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</si>
  <si>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</si>
  <si>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</si>
  <si>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</si>
  <si>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</si>
  <si>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</si>
  <si>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</si>
  <si>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</si>
  <si>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</si>
  <si>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</si>
  <si>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</si>
  <si>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</si>
  <si>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</si>
  <si>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</si>
  <si>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</si>
  <si>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</si>
  <si>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</si>
  <si>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</si>
  <si>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</si>
  <si>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</si>
  <si>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</si>
  <si>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</si>
  <si>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</si>
  <si>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</si>
  <si>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</si>
  <si>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</si>
  <si>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</si>
  <si>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</si>
  <si>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</si>
  <si>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</si>
  <si>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</si>
  <si>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</si>
  <si>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</si>
  <si>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</si>
  <si>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</si>
  <si>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</si>
  <si>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</si>
  <si>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</si>
  <si>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</si>
  <si>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</si>
  <si>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</si>
  <si>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</si>
  <si>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</si>
  <si>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</si>
  <si>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</si>
  <si>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</si>
  <si>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</si>
  <si>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</si>
  <si>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</si>
  <si>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</si>
  <si>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</si>
  <si>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</si>
  <si>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</si>
  <si>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</si>
  <si>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</si>
  <si>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</si>
  <si>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</si>
  <si>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</si>
  <si>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</si>
  <si>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</si>
  <si>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</si>
  <si>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</si>
  <si>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</si>
  <si>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</si>
  <si>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</si>
  <si>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</si>
  <si>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</si>
  <si>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</si>
  <si>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</si>
  <si>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</si>
  <si>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</si>
  <si>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</si>
  <si>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</si>
  <si>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</si>
  <si>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</si>
  <si>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</si>
  <si>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</si>
  <si>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</si>
  <si>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</si>
  <si>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</si>
  <si>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</si>
  <si>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</si>
  <si>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</si>
  <si>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</si>
  <si>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</si>
  <si>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</si>
  <si>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</si>
  <si>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</si>
  <si>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</si>
  <si>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</si>
  <si>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</si>
  <si>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</si>
  <si>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</si>
  <si>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</si>
  <si>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</si>
  <si>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</si>
  <si>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</si>
  <si>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</si>
  <si>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</si>
  <si>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</si>
  <si>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</si>
  <si>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</si>
  <si>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</si>
  <si>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</si>
  <si>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</si>
  <si>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</si>
  <si>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</si>
  <si>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</si>
  <si>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</si>
  <si>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</si>
  <si>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</si>
  <si>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</si>
  <si>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</si>
  <si>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</si>
  <si>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</si>
  <si>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</si>
  <si>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</si>
  <si>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</si>
  <si>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</si>
  <si>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</si>
  <si>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</si>
  <si>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</si>
  <si>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</si>
  <si>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</si>
  <si>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</si>
  <si>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</si>
  <si>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</si>
  <si>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</si>
  <si>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</si>
  <si>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</si>
  <si>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</si>
  <si>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</si>
  <si>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</si>
  <si>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</si>
  <si>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</si>
  <si>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</si>
  <si>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</si>
  <si>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</si>
  <si>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</si>
  <si>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</si>
  <si>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</si>
  <si>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</si>
  <si>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</si>
  <si>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</si>
  <si>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</si>
  <si>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</si>
  <si>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</si>
  <si>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</si>
  <si>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</si>
  <si>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</si>
  <si>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</si>
  <si>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</si>
  <si>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</si>
  <si>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</si>
  <si>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</si>
  <si>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</si>
  <si>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</si>
  <si>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</si>
  <si>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</si>
  <si>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</si>
  <si>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</si>
  <si>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</si>
  <si>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</si>
  <si>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</si>
  <si>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</si>
  <si>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</si>
  <si>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</si>
  <si>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</si>
  <si>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</si>
  <si>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</si>
  <si>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</si>
  <si>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</si>
  <si>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</si>
  <si>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</si>
  <si>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</si>
  <si>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</si>
  <si>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</si>
  <si>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</si>
  <si>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</si>
  <si>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</si>
  <si>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</si>
  <si>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</si>
  <si>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</si>
  <si>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</si>
  <si>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</si>
  <si>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</si>
  <si>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</si>
  <si>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</si>
  <si>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</si>
  <si>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</si>
  <si>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</si>
  <si>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</si>
  <si>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</si>
  <si>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</si>
  <si>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</si>
  <si>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</si>
  <si>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</si>
  <si>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</si>
  <si>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</si>
  <si>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</si>
  <si>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</si>
  <si>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</si>
  <si>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</si>
  <si>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</si>
  <si>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</si>
  <si>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</si>
  <si>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</si>
  <si>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</si>
  <si>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</si>
  <si>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</si>
  <si>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</si>
  <si>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</si>
  <si>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</si>
  <si>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</si>
  <si>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</si>
  <si>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</si>
  <si>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</si>
  <si>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</si>
  <si>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</si>
  <si>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</si>
  <si>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</si>
  <si>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</si>
  <si>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</si>
  <si>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</si>
  <si>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</si>
  <si>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</si>
  <si>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</si>
  <si>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</si>
  <si>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</si>
  <si>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</si>
  <si>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</si>
  <si>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</si>
  <si>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</si>
  <si>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</si>
  <si>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</si>
  <si>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</si>
  <si>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</si>
  <si>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</si>
  <si>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</si>
  <si>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</si>
  <si>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</si>
  <si>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</si>
  <si>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</si>
  <si>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</si>
  <si>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</si>
  <si>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</si>
  <si>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</si>
  <si>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</si>
  <si>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</si>
  <si>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</si>
  <si>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</si>
  <si>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</si>
  <si>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</si>
  <si>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</si>
  <si>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</si>
  <si>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</si>
  <si>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</si>
  <si>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</si>
  <si>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</si>
  <si>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</si>
  <si>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</si>
  <si>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</si>
  <si>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</si>
  <si>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</si>
  <si>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</si>
  <si>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</si>
  <si>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</si>
  <si>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</si>
  <si>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</si>
  <si>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</si>
  <si>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</si>
  <si>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</si>
  <si>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</si>
  <si>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</si>
  <si>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</si>
  <si>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</si>
  <si>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</si>
  <si>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</si>
  <si>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</si>
  <si>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</si>
  <si>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</si>
  <si>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</si>
  <si>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</si>
  <si>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</si>
  <si>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</si>
  <si>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</si>
  <si>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</si>
  <si>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</si>
  <si>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</si>
  <si>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</si>
  <si>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</si>
  <si>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</si>
  <si>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</si>
  <si>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</si>
  <si>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</si>
  <si>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</si>
  <si>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</si>
  <si>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</si>
  <si>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</si>
  <si>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</si>
  <si>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</si>
  <si>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</si>
  <si>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</si>
  <si>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</si>
  <si>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</si>
  <si>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</si>
  <si>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</si>
  <si>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</si>
  <si>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</si>
  <si>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</si>
  <si>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</si>
  <si>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</si>
  <si>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</si>
  <si>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</si>
  <si>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</si>
  <si>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</si>
  <si>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</si>
  <si>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</si>
  <si>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</si>
  <si>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</si>
  <si>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</si>
  <si>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</si>
  <si>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</si>
  <si>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</si>
  <si>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</si>
  <si>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</si>
  <si>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</si>
  <si>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</si>
  <si>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</si>
  <si>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</si>
  <si>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</si>
  <si>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</si>
  <si>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</si>
  <si>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</si>
  <si>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</si>
  <si>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</si>
  <si>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</si>
  <si>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</si>
  <si>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</si>
  <si>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</si>
  <si>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</si>
  <si>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</si>
  <si>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</si>
  <si>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</si>
  <si>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</si>
  <si>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</si>
  <si>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</si>
  <si>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</si>
  <si>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</si>
  <si>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</si>
  <si>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</si>
  <si>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</si>
  <si>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</si>
  <si>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</si>
  <si>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</si>
  <si>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</si>
  <si>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</si>
  <si>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</si>
  <si>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</si>
  <si>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</si>
  <si>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</si>
  <si>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</si>
  <si>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</si>
  <si>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</si>
  <si>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</si>
  <si>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</si>
  <si>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</si>
  <si>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</si>
  <si>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</si>
  <si>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</si>
  <si>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</si>
  <si>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</si>
  <si>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</si>
  <si>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</si>
  <si>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</si>
  <si>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</si>
  <si>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</si>
  <si>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</si>
  <si>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</si>
  <si>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</si>
  <si>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</si>
  <si>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</si>
  <si>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</si>
  <si>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</si>
  <si>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</si>
  <si>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</si>
  <si>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</si>
  <si>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</si>
  <si>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</si>
  <si>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</si>
  <si>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</si>
  <si>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</si>
  <si>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</si>
  <si>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</si>
  <si>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</si>
  <si>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</si>
  <si>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</si>
  <si>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</si>
  <si>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</si>
  <si>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</si>
  <si>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</si>
  <si>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</si>
  <si>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</si>
  <si>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</si>
  <si>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</si>
  <si>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</si>
  <si>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</si>
  <si>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</si>
  <si>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</si>
  <si>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</si>
  <si>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</si>
  <si>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</si>
  <si>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</si>
  <si>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</si>
  <si>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</si>
  <si>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</si>
  <si>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</si>
  <si>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</si>
  <si>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</si>
  <si>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</si>
  <si>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</si>
  <si>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</si>
  <si>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</si>
  <si>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</si>
  <si>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</si>
  <si>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</si>
  <si>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</si>
  <si>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</si>
  <si>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</si>
  <si>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</si>
  <si>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</si>
  <si>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</si>
  <si>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</si>
  <si>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</si>
  <si>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</si>
  <si>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</si>
  <si>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</si>
  <si>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</si>
  <si>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</si>
  <si>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</si>
  <si>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</si>
  <si>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</si>
  <si>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</si>
  <si>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</si>
  <si>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</si>
  <si>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</si>
  <si>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</si>
  <si>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</si>
  <si>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</si>
  <si>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</si>
  <si>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</si>
  <si>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</si>
  <si>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</si>
  <si>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</si>
  <si>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</si>
  <si>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</si>
  <si>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</si>
  <si>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</si>
  <si>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</si>
  <si>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</si>
  <si>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</si>
  <si>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</si>
  <si>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</si>
  <si>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</si>
  <si>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</si>
  <si>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</si>
  <si>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</si>
  <si>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</si>
  <si>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</si>
  <si>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</si>
  <si>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</si>
  <si>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</si>
  <si>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</si>
  <si>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</si>
  <si>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</si>
  <si>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</si>
  <si>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</si>
  <si>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</si>
  <si>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</si>
  <si>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</si>
  <si>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</si>
  <si>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</si>
  <si>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</si>
  <si>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</si>
  <si>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</si>
  <si>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</si>
  <si>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</si>
  <si>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</si>
  <si>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</si>
  <si>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</si>
  <si>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</si>
  <si>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</si>
  <si>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</si>
  <si>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</si>
  <si>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</si>
  <si>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</si>
  <si>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</si>
  <si>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</si>
  <si>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</si>
  <si>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</si>
  <si>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</si>
  <si>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</si>
  <si>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</si>
  <si>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</si>
  <si>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</si>
  <si>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</si>
  <si>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</si>
  <si>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</si>
  <si>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</si>
  <si>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</si>
  <si>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</si>
  <si>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</si>
  <si>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</si>
  <si>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</si>
  <si>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</si>
  <si>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</si>
  <si>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</si>
  <si>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</si>
  <si>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</si>
  <si>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</si>
  <si>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</si>
  <si>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</si>
  <si>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</si>
  <si>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</si>
  <si>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</si>
  <si>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</si>
  <si>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</si>
  <si>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</si>
  <si>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</si>
  <si>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</si>
  <si>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</si>
  <si>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</si>
  <si>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</si>
  <si>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</si>
  <si>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</si>
  <si>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</si>
  <si>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</si>
  <si>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</si>
  <si>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</si>
  <si>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</si>
  <si>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</si>
  <si>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</si>
  <si>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</si>
  <si>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</si>
  <si>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</si>
  <si>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</si>
  <si>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</si>
  <si>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</si>
  <si>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</si>
  <si>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</si>
  <si>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</si>
  <si>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</si>
  <si>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</si>
  <si>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</si>
  <si>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</si>
  <si>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</si>
  <si>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</si>
  <si>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</si>
  <si>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</si>
  <si>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</si>
  <si>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</si>
  <si>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</si>
  <si>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</si>
  <si>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</si>
  <si>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</si>
  <si>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</si>
  <si>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</si>
  <si>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</si>
  <si>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</si>
  <si>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</si>
  <si>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</si>
  <si>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</si>
  <si>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</si>
  <si>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</si>
  <si>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</si>
  <si>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</si>
  <si>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</si>
  <si>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</si>
  <si>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</si>
  <si>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</si>
  <si>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</si>
  <si>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</si>
  <si>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</si>
  <si>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</si>
  <si>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</si>
  <si>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</si>
  <si>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</si>
  <si>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</si>
  <si>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</si>
  <si>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</si>
  <si>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</si>
  <si>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</si>
  <si>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</si>
  <si>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</si>
  <si>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</si>
  <si>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</si>
  <si>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</si>
  <si>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</si>
  <si>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</si>
  <si>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</si>
  <si>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</si>
  <si>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</si>
  <si>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</si>
  <si>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</si>
  <si>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</si>
  <si>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</si>
  <si>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</si>
  <si>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</si>
  <si>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</si>
  <si>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</si>
  <si>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</si>
  <si>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</si>
  <si>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</si>
  <si>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</si>
  <si>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</si>
  <si>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</si>
  <si>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</si>
  <si>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</si>
  <si>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</si>
  <si>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</si>
  <si>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</si>
  <si>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</si>
  <si>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</si>
  <si>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</si>
  <si>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</si>
  <si>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</si>
  <si>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</si>
  <si>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</si>
  <si>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</si>
  <si>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</si>
  <si>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</si>
  <si>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</si>
  <si>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</si>
  <si>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</si>
  <si>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</si>
  <si>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</si>
  <si>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</si>
  <si>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</si>
  <si>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</si>
  <si>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</si>
  <si>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</si>
  <si>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</si>
  <si>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</si>
  <si>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</si>
  <si>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</si>
  <si>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</si>
  <si>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</si>
  <si>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</si>
  <si>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</si>
  <si>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</si>
  <si>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</si>
  <si>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</si>
  <si>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</si>
  <si>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</si>
  <si>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</si>
  <si>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</si>
  <si>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</si>
  <si>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</si>
  <si>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</si>
  <si>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</si>
  <si>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</si>
  <si>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</si>
  <si>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</si>
  <si>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</si>
  <si>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</si>
  <si>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</si>
  <si>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</si>
  <si>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</si>
  <si>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</si>
  <si>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</si>
  <si>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</si>
  <si>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</si>
  <si>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</si>
  <si>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</si>
  <si>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</si>
  <si>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</si>
  <si>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</si>
  <si>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</si>
  <si>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</si>
  <si>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</si>
  <si>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</si>
  <si>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</si>
  <si>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</si>
  <si>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</si>
  <si>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</si>
  <si>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</si>
  <si>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</si>
  <si>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</si>
  <si>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</si>
  <si>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</si>
  <si>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</si>
  <si>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</si>
  <si>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</si>
  <si>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</si>
  <si>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</si>
  <si>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</si>
  <si>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</si>
  <si>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</si>
  <si>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</si>
  <si>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</si>
  <si>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</si>
  <si>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</si>
  <si>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</si>
  <si>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</si>
  <si>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</si>
  <si>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</si>
  <si>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</si>
  <si>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</si>
  <si>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</si>
  <si>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</si>
  <si>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</si>
  <si>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</si>
  <si>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</si>
  <si>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</si>
  <si>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</si>
  <si>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</si>
  <si>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</si>
  <si>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</si>
  <si>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</si>
  <si>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</si>
  <si>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</si>
  <si>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</si>
  <si>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</si>
  <si>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</si>
  <si>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</si>
  <si>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</si>
  <si>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</si>
  <si>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</si>
  <si>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</si>
  <si>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</si>
  <si>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</si>
  <si>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</si>
  <si>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</si>
  <si>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</si>
  <si>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</si>
  <si>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</si>
  <si>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</si>
  <si>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</si>
  <si>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</si>
  <si>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</si>
  <si>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</si>
  <si>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</si>
  <si>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</si>
  <si>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</si>
  <si>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</si>
  <si>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</si>
  <si>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</si>
  <si>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</si>
  <si>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</si>
  <si>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</si>
  <si>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</si>
  <si>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</si>
  <si>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</si>
  <si>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</si>
  <si>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</si>
  <si>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</si>
  <si>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</si>
  <si>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</si>
  <si>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</si>
  <si>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</si>
  <si>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</si>
  <si>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</si>
  <si>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</si>
  <si>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</si>
  <si>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</si>
  <si>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</si>
  <si>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</si>
  <si>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</si>
  <si>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</si>
  <si>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</si>
  <si>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</si>
  <si>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</si>
  <si>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</si>
  <si>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</si>
  <si>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</si>
  <si>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</si>
  <si>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</si>
  <si>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</si>
  <si>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</si>
  <si>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</si>
  <si>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</si>
  <si>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</si>
  <si>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</si>
  <si>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</si>
  <si>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</si>
  <si>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</si>
  <si>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</si>
  <si>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</si>
  <si>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</si>
  <si>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</si>
  <si>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</si>
  <si>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</si>
  <si>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</si>
  <si>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</si>
  <si>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</si>
  <si>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</si>
  <si>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</si>
  <si>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</si>
  <si>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</si>
  <si>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</si>
  <si>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</si>
  <si>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</si>
  <si>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</si>
  <si>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</si>
  <si>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</si>
  <si>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</si>
  <si>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</si>
  <si>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</si>
  <si>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</si>
  <si>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</si>
  <si>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</si>
  <si>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</si>
  <si>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</si>
  <si>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</si>
  <si>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</si>
  <si>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</si>
  <si>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</si>
  <si>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</si>
  <si>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</si>
  <si>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</si>
  <si>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</si>
  <si>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</si>
  <si>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</si>
  <si>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</si>
  <si>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</si>
  <si>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</si>
  <si>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</si>
  <si>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</si>
  <si>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</si>
  <si>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</si>
  <si>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</si>
  <si>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</si>
  <si>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</si>
  <si>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</si>
  <si>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</si>
  <si>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</si>
  <si>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</si>
  <si>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</si>
  <si>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</si>
  <si>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</si>
  <si>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</si>
  <si>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</si>
  <si>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</si>
  <si>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</si>
  <si>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</si>
  <si>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</si>
  <si>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</si>
  <si>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</si>
  <si>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</si>
  <si>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</si>
  <si>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</si>
  <si>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</si>
  <si>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</si>
  <si>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</si>
  <si>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</si>
  <si>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</si>
  <si>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</si>
  <si>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</si>
  <si>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</si>
  <si>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</si>
  <si>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</si>
  <si>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</si>
  <si>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</si>
  <si>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</si>
  <si>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</si>
  <si>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</si>
  <si>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</si>
  <si>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</si>
  <si>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</si>
  <si>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</si>
  <si>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</si>
  <si>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</si>
  <si>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</si>
  <si>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</si>
  <si>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</si>
  <si>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</si>
  <si>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</si>
  <si>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</si>
  <si>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</si>
  <si>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</si>
  <si>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</si>
  <si>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</si>
  <si>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</si>
  <si>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</si>
  <si>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</si>
  <si>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</si>
  <si>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</si>
  <si>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</si>
  <si>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</si>
  <si>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</si>
  <si>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</si>
  <si>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</si>
  <si>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</si>
  <si>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</si>
  <si>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</si>
  <si>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</si>
  <si>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</si>
  <si>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</si>
  <si>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</si>
  <si>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</si>
  <si>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</si>
  <si>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</si>
  <si>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</si>
  <si>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</si>
  <si>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</si>
  <si>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</si>
  <si>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</si>
  <si>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</si>
  <si>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</si>
  <si>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</si>
  <si>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</si>
  <si>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</si>
  <si>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</si>
  <si>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</si>
  <si>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</si>
  <si>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</si>
  <si>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</si>
  <si>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</si>
  <si>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</si>
  <si>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</si>
  <si>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</si>
  <si>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</si>
  <si>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</si>
  <si>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</si>
  <si>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</si>
  <si>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</si>
  <si>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</si>
  <si>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</si>
  <si>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</si>
  <si>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</si>
  <si>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</si>
  <si>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</si>
  <si>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</si>
  <si>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</si>
  <si>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</si>
  <si>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</si>
  <si>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</si>
  <si>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</si>
  <si>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</si>
  <si>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</si>
  <si>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</si>
  <si>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</si>
  <si>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</si>
  <si>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</si>
  <si>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</si>
  <si>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</si>
  <si>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</si>
  <si>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</si>
  <si>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</si>
  <si>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</si>
  <si>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</si>
  <si>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</si>
  <si>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</si>
  <si>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</si>
  <si>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</si>
  <si>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</si>
  <si>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</si>
  <si>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</si>
  <si>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</si>
  <si>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</si>
  <si>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</si>
  <si>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</si>
  <si>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</si>
  <si>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</si>
  <si>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</si>
  <si>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</si>
  <si>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</si>
  <si>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</si>
  <si>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</si>
  <si>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</si>
  <si>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</si>
  <si>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</si>
  <si>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</si>
  <si>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</si>
  <si>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</si>
  <si>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</si>
  <si>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</si>
  <si>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</si>
  <si>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</si>
  <si>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</si>
  <si>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</si>
  <si>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</si>
  <si>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</si>
  <si>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</si>
  <si>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</si>
  <si>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</si>
  <si>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</si>
  <si>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</si>
  <si>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</si>
  <si>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</si>
  <si>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</si>
  <si>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</si>
  <si>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</si>
  <si>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</si>
  <si>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</si>
  <si>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</si>
  <si>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</si>
  <si>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</si>
  <si>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</si>
  <si>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</si>
  <si>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</si>
  <si>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</si>
  <si>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</si>
  <si>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</si>
  <si>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</si>
  <si>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</si>
  <si>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</si>
  <si>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</si>
  <si>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</si>
  <si>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</si>
  <si>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</si>
  <si>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</si>
  <si>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</si>
  <si>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</si>
  <si>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</si>
  <si>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</si>
  <si>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</si>
  <si>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</si>
  <si>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</si>
  <si>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</si>
  <si>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</si>
  <si>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</si>
  <si>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</si>
  <si>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</si>
  <si>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</si>
  <si>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</si>
  <si>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</si>
  <si>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</si>
  <si>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</si>
  <si>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</si>
  <si>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</si>
  <si>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</si>
  <si>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</si>
  <si>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</si>
  <si>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</si>
  <si>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</si>
  <si>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</si>
  <si>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</si>
  <si>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</si>
  <si>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</si>
  <si>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</si>
  <si>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</si>
  <si>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</si>
  <si>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</si>
  <si>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</si>
  <si>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</si>
  <si>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</si>
  <si>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</si>
  <si>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</si>
  <si>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</si>
  <si>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</si>
  <si>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</si>
  <si>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</si>
  <si>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</si>
  <si>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</si>
  <si>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</si>
  <si>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</si>
  <si>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</si>
  <si>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</si>
  <si>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</si>
  <si>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</si>
  <si>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</si>
  <si>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</si>
  <si>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</si>
  <si>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</si>
  <si>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</si>
  <si>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</si>
  <si>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</si>
  <si>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</si>
  <si>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</si>
  <si>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</si>
  <si>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</si>
  <si>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</si>
  <si>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</si>
  <si>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</si>
  <si>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</si>
  <si>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</si>
  <si>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</si>
  <si>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</si>
  <si>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</si>
  <si>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</si>
  <si>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</si>
  <si>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</si>
  <si>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</si>
  <si>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</si>
  <si>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</si>
  <si>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</si>
  <si>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</si>
  <si>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</si>
  <si>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</si>
  <si>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</si>
  <si>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</si>
  <si>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</si>
  <si>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</si>
  <si>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</si>
  <si>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</si>
  <si>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</si>
  <si>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</si>
  <si>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</si>
  <si>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</si>
  <si>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</si>
  <si>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</si>
  <si>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</si>
  <si>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</si>
  <si>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</si>
  <si>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</si>
  <si>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</si>
  <si>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</si>
  <si>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</si>
  <si>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</si>
  <si>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</si>
  <si>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</si>
  <si>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</si>
  <si>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</si>
  <si>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</si>
  <si>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</si>
  <si>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</si>
  <si>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</si>
  <si>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</si>
  <si>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</si>
  <si>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</si>
  <si>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</si>
  <si>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</si>
  <si>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</si>
  <si>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</si>
  <si>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</si>
  <si>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</si>
  <si>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</si>
  <si>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</si>
  <si>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</si>
  <si>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</si>
  <si>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</si>
  <si>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</si>
  <si>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</si>
  <si>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</si>
  <si>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</si>
  <si>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</si>
  <si>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</si>
  <si>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</si>
  <si>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</si>
  <si>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</si>
  <si>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</si>
  <si>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</si>
  <si>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</si>
  <si>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</si>
  <si>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</si>
  <si>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</si>
  <si>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</si>
  <si>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</si>
  <si>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</si>
  <si>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</si>
  <si>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</si>
  <si>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</si>
  <si>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</si>
  <si>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</si>
  <si>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</si>
  <si>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</si>
  <si>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</si>
  <si>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</si>
  <si>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</si>
  <si>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</si>
  <si>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</si>
  <si>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</si>
  <si>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</si>
  <si>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</si>
  <si>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</si>
  <si>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</si>
  <si>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</si>
  <si>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</si>
  <si>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</si>
  <si>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</si>
  <si>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</si>
  <si>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</si>
  <si>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</si>
  <si>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</si>
  <si>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</si>
  <si>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</si>
  <si>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</si>
  <si>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</si>
  <si>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</si>
  <si>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</si>
  <si>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</si>
  <si>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</si>
  <si>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</si>
  <si>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</si>
  <si>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</si>
  <si>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</si>
  <si>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</si>
  <si>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</si>
  <si>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</si>
  <si>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</si>
  <si>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</si>
  <si>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</si>
  <si>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</si>
  <si>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</si>
  <si>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</si>
  <si>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</si>
  <si>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</si>
  <si>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</si>
  <si>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</si>
  <si>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</si>
  <si>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</si>
  <si>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</si>
  <si>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</si>
  <si>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</si>
  <si>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</si>
  <si>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</si>
  <si>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</si>
  <si>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</si>
  <si>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</si>
  <si>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</si>
  <si>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</si>
  <si>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</si>
  <si>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</si>
  <si>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</si>
  <si>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</si>
  <si>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</si>
  <si>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</si>
  <si>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</si>
  <si>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</si>
  <si>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</si>
  <si>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</si>
  <si>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</si>
  <si>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</si>
  <si>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</si>
  <si>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</si>
  <si>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</si>
  <si>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</si>
  <si>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</si>
  <si>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</si>
  <si>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</si>
  <si>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</si>
  <si>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</si>
  <si>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</si>
  <si>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</si>
  <si>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</si>
  <si>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</si>
  <si>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</si>
  <si>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</si>
  <si>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</si>
  <si>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</si>
  <si>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</si>
  <si>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</si>
  <si>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</si>
  <si>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</si>
  <si>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</si>
  <si>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</si>
  <si>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</si>
  <si>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</si>
  <si>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</si>
  <si>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</si>
  <si>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</si>
  <si>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</si>
  <si>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</si>
  <si>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</si>
  <si>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</si>
  <si>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</si>
  <si>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</si>
  <si>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</si>
  <si>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</si>
  <si>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</si>
  <si>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</si>
  <si>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</si>
  <si>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</si>
  <si>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</si>
  <si>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</si>
  <si>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</si>
  <si>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</si>
  <si>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</si>
  <si>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</si>
  <si>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</si>
  <si>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</si>
  <si>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</si>
  <si>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</si>
  <si>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</si>
  <si>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</si>
  <si>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</si>
  <si>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</si>
  <si>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</si>
  <si>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</si>
  <si>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</si>
  <si>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</si>
  <si>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</si>
  <si>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</si>
  <si>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</si>
  <si>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</si>
  <si>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</si>
  <si>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</si>
  <si>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</si>
  <si>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</si>
  <si>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</si>
  <si>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</si>
  <si>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</si>
  <si>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</si>
  <si>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</si>
  <si>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</si>
  <si>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</si>
  <si>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</si>
  <si>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</si>
  <si>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</si>
  <si>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</si>
  <si>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</si>
  <si>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</si>
  <si>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</si>
  <si>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</si>
  <si>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</si>
  <si>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</si>
  <si>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</si>
  <si>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</si>
  <si>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</si>
  <si>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</si>
  <si>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</si>
  <si>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</si>
  <si>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</si>
  <si>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</si>
  <si>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</si>
  <si>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</si>
  <si>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</si>
  <si>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</si>
  <si>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</si>
  <si>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</si>
  <si>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</si>
  <si>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</si>
  <si>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</si>
  <si>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</si>
  <si>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</si>
  <si>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</si>
  <si>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</si>
  <si>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</si>
  <si>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</si>
  <si>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</si>
  <si>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</si>
  <si>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</si>
  <si>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</si>
  <si>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</si>
  <si>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</si>
  <si>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</si>
  <si>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</si>
  <si>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</si>
  <si>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</si>
  <si>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</si>
  <si>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</si>
  <si>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</si>
  <si>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</si>
  <si>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</si>
  <si>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</si>
  <si>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</si>
  <si>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</si>
  <si>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</si>
  <si>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</si>
  <si>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</si>
  <si>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</si>
  <si>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</si>
  <si>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</si>
  <si>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</si>
  <si>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</si>
  <si>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</si>
  <si>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</si>
  <si>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</si>
  <si>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</si>
  <si>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</si>
  <si>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</si>
  <si>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</si>
  <si>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</si>
  <si>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</si>
  <si>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</si>
  <si>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</si>
  <si>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</si>
  <si>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</si>
  <si>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</si>
  <si>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</si>
  <si>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</si>
  <si>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</si>
  <si>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</si>
  <si>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</si>
  <si>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</si>
  <si>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</si>
  <si>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</si>
  <si>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</si>
  <si>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</si>
  <si>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</si>
  <si>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</si>
  <si>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</si>
  <si>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</si>
  <si>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</si>
  <si>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</si>
  <si>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</si>
  <si>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</si>
  <si>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</si>
  <si>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</si>
  <si>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</si>
  <si>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</si>
  <si>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</si>
  <si>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</si>
  <si>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</si>
  <si>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</si>
  <si>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</si>
  <si>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</si>
  <si>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</si>
  <si>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</si>
  <si>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</si>
  <si>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</si>
  <si>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</si>
  <si>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</si>
  <si>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</si>
  <si>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</si>
  <si>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</si>
  <si>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</si>
  <si>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</si>
  <si>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</si>
  <si>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</si>
  <si>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</si>
  <si>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</si>
  <si>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</si>
  <si>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</si>
  <si>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</si>
  <si>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</si>
  <si>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</si>
  <si>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</si>
  <si>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</si>
  <si>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</si>
  <si>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</si>
  <si>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</si>
  <si>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</si>
  <si>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</si>
  <si>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</si>
  <si>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</si>
  <si>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</si>
  <si>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</si>
  <si>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</si>
  <si>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</si>
  <si>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</si>
  <si>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</si>
  <si>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</si>
  <si>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</si>
  <si>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</si>
  <si>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</si>
  <si>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</si>
  <si>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</si>
  <si>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</si>
  <si>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</si>
  <si>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</si>
  <si>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</si>
  <si>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</si>
  <si>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</si>
  <si>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</si>
  <si>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</si>
  <si>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</si>
  <si>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</si>
  <si>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</si>
  <si>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</si>
  <si>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</si>
  <si>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</si>
  <si>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</si>
  <si>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</si>
  <si>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</si>
  <si>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</si>
  <si>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</si>
  <si>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</si>
  <si>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</si>
  <si>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</si>
  <si>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</si>
  <si>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</si>
  <si>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</si>
  <si>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</si>
  <si>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</si>
  <si>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</si>
  <si>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</si>
  <si>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</si>
  <si>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</si>
  <si>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</si>
  <si>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</si>
  <si>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</si>
  <si>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</si>
  <si>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</si>
  <si>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</si>
  <si>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</si>
  <si>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</si>
  <si>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</si>
  <si>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</si>
  <si>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</si>
  <si>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</si>
  <si>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</si>
  <si>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</si>
  <si>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</si>
  <si>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</si>
  <si>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</si>
  <si>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</si>
  <si>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</si>
  <si>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</si>
  <si>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</si>
  <si>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</si>
  <si>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</si>
  <si>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</si>
  <si>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</si>
  <si>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</si>
  <si>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</si>
  <si>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</si>
  <si>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</si>
  <si>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</si>
  <si>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</si>
  <si>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</si>
  <si>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</si>
  <si>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</si>
  <si>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</si>
  <si>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</si>
  <si>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</si>
  <si>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</si>
  <si>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</si>
  <si>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</si>
  <si>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</si>
  <si>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</si>
  <si>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</si>
  <si>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</si>
  <si>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</si>
  <si>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</si>
  <si>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</si>
  <si>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</si>
  <si>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</si>
  <si>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</si>
  <si>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</si>
  <si>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</si>
  <si>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</si>
  <si>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</si>
  <si>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</si>
  <si>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</si>
  <si>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</si>
  <si>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</si>
  <si>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</si>
  <si>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</si>
  <si>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</si>
  <si>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</si>
  <si>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</si>
  <si>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</si>
  <si>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</si>
  <si>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</si>
  <si>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</si>
  <si>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</si>
  <si>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</si>
  <si>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</si>
  <si>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</si>
  <si>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</si>
  <si>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</si>
  <si>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</si>
  <si>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</si>
  <si>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</si>
  <si>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</si>
  <si>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</si>
  <si>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</si>
  <si>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</si>
  <si>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</si>
  <si>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</si>
  <si>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</si>
  <si>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</si>
  <si>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</si>
  <si>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</si>
  <si>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</si>
  <si>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</si>
  <si>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</si>
  <si>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</si>
  <si>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</si>
  <si>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</si>
  <si>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</si>
  <si>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</si>
  <si>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</si>
  <si>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</si>
  <si>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</si>
  <si>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</si>
  <si>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</si>
  <si>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</si>
  <si>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</si>
  <si>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</si>
  <si>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</si>
  <si>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</si>
  <si>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</si>
  <si>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</si>
  <si>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</si>
  <si>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</si>
  <si>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</si>
  <si>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</si>
  <si>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</si>
  <si>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</si>
  <si>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</si>
  <si>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</si>
  <si>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</si>
  <si>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</si>
  <si>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</si>
  <si>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</si>
  <si>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</si>
  <si>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</si>
  <si>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</si>
  <si>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</si>
  <si>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</si>
  <si>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</si>
  <si>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</si>
  <si>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</si>
  <si>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</si>
  <si>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</si>
  <si>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</si>
  <si>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</si>
  <si>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</si>
  <si>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</si>
  <si>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</si>
  <si>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</si>
  <si>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</si>
  <si>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</si>
  <si>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</si>
  <si>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</si>
  <si>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</si>
  <si>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</si>
  <si>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</si>
  <si>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</si>
  <si>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</si>
  <si>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</si>
  <si>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</si>
  <si>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</si>
  <si>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</si>
  <si>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</si>
  <si>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</si>
  <si>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</si>
  <si>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</si>
  <si>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</si>
  <si>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</si>
  <si>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</si>
  <si>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</si>
  <si>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</si>
  <si>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</si>
  <si>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</si>
  <si>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</si>
  <si>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</si>
  <si>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</si>
  <si>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</si>
  <si>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</si>
  <si>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</si>
  <si>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</si>
  <si>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</si>
  <si>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</si>
  <si>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</si>
  <si>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</si>
  <si>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</si>
  <si>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</si>
  <si>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</si>
  <si>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</si>
  <si>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</si>
  <si>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</si>
  <si>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</si>
  <si>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</si>
  <si>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</si>
  <si>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</si>
  <si>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</si>
  <si>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</si>
  <si>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</si>
  <si>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</si>
  <si>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</si>
  <si>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</si>
  <si>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</si>
  <si>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</si>
  <si>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</si>
  <si>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</si>
  <si>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</si>
  <si>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</si>
  <si>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</si>
  <si>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</si>
  <si>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</si>
  <si>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</si>
  <si>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</si>
  <si>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</si>
  <si>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</si>
  <si>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</si>
  <si>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</si>
  <si>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</si>
  <si>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</si>
  <si>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</si>
  <si>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</si>
  <si>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</si>
  <si>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</si>
  <si>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</si>
  <si>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</si>
  <si>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</si>
  <si>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</si>
  <si>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</si>
  <si>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</si>
  <si>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</si>
  <si>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</si>
  <si>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</si>
  <si>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</si>
  <si>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</si>
  <si>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</si>
  <si>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</si>
  <si>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</si>
  <si>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</si>
  <si>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</si>
  <si>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</si>
  <si>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</si>
  <si>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</si>
  <si>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</si>
  <si>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</si>
  <si>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</si>
  <si>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</si>
  <si>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</si>
  <si>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</si>
  <si>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</si>
  <si>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</si>
  <si>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</si>
  <si>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</si>
  <si>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</si>
  <si>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</si>
  <si>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</si>
  <si>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</si>
  <si>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</si>
  <si>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</si>
  <si>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</si>
  <si>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</si>
  <si>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</si>
  <si>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</si>
  <si>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</si>
  <si>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</si>
  <si>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</si>
  <si>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</si>
  <si>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</si>
  <si>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</si>
  <si>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</si>
  <si>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</si>
  <si>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</si>
  <si>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</si>
  <si>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</si>
  <si>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</si>
  <si>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</si>
  <si>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</si>
  <si>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</si>
  <si>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</si>
  <si>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</si>
  <si>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</si>
  <si>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</si>
  <si>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</si>
  <si>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</si>
  <si>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</si>
  <si>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</si>
  <si>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</si>
  <si>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</si>
  <si>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</si>
  <si>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</si>
  <si>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</si>
  <si>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</si>
  <si>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</si>
  <si>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</si>
  <si>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</si>
  <si>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</si>
  <si>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</si>
  <si>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</si>
  <si>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</si>
  <si>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</si>
  <si>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</si>
  <si>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</si>
  <si>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</si>
  <si>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</si>
  <si>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</si>
  <si>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</si>
  <si>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</si>
  <si>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</si>
  <si>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</si>
  <si>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</si>
  <si>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</si>
  <si>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</si>
  <si>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</si>
  <si>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</si>
  <si>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</si>
  <si>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</si>
  <si>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</si>
  <si>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</si>
  <si>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</si>
  <si>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</si>
  <si>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</si>
  <si>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</si>
  <si>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</si>
  <si>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</si>
  <si>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</si>
  <si>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</si>
  <si>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</si>
  <si>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</si>
  <si>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</si>
  <si>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</si>
  <si>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</si>
  <si>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</si>
  <si>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</si>
  <si>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</si>
  <si>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</si>
  <si>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</si>
  <si>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</si>
  <si>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</si>
  <si>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</si>
  <si>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</si>
  <si>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</si>
  <si>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</si>
  <si>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</si>
  <si>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</si>
  <si>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</si>
  <si>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</si>
  <si>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</si>
  <si>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</si>
  <si>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</si>
  <si>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</si>
  <si>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</si>
  <si>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</si>
  <si>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</si>
  <si>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</si>
  <si>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</si>
  <si>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</si>
  <si>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</si>
  <si>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</si>
  <si>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</si>
  <si>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</si>
  <si>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</si>
  <si>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</si>
  <si>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</si>
  <si>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</si>
  <si>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</si>
  <si>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</si>
  <si>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</si>
  <si>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</si>
  <si>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</si>
  <si>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</si>
  <si>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</si>
  <si>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</si>
  <si>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</si>
  <si>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</si>
  <si>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</si>
  <si>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</si>
  <si>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</si>
  <si>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</si>
  <si>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</si>
  <si>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</si>
  <si>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</si>
  <si>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</si>
  <si>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</si>
  <si>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</si>
  <si>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</si>
  <si>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</si>
  <si>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</si>
  <si>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</si>
  <si>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</si>
  <si>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</si>
  <si>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</si>
  <si>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</si>
  <si>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</si>
  <si>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</si>
  <si>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</si>
  <si>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</si>
  <si>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</si>
  <si>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</si>
  <si>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</si>
  <si>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</si>
  <si>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</si>
  <si>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</si>
  <si>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</si>
  <si>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</si>
  <si>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</si>
  <si>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</si>
  <si>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</si>
  <si>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</si>
  <si>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</si>
  <si>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</si>
  <si>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</si>
  <si>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</si>
  <si>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</si>
  <si>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</si>
  <si>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</si>
  <si>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</si>
  <si>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</si>
  <si>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</si>
  <si>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</si>
  <si>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</si>
  <si>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</si>
  <si>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</si>
  <si>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</si>
  <si>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</si>
  <si>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</si>
  <si>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</si>
  <si>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</si>
  <si>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</si>
  <si>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</si>
  <si>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</si>
  <si>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</si>
  <si>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</si>
  <si>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</si>
  <si>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</si>
  <si>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</si>
  <si>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</si>
  <si>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</si>
  <si>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</si>
  <si>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</si>
  <si>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</si>
  <si>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</si>
  <si>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</si>
  <si>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</si>
  <si>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</si>
  <si>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</si>
  <si>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</si>
  <si>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</si>
  <si>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</si>
  <si>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</si>
  <si>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</si>
  <si>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</si>
  <si>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</si>
  <si>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</si>
  <si>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</si>
  <si>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</si>
  <si>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</si>
  <si>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</si>
  <si>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</si>
  <si>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</si>
  <si>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</si>
  <si>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</si>
  <si>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</si>
  <si>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</si>
  <si>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</si>
  <si>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</si>
  <si>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</si>
  <si>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</si>
  <si>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</si>
  <si>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</si>
  <si>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</si>
  <si>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</si>
  <si>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</si>
  <si>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</si>
  <si>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</si>
  <si>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</si>
  <si>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</si>
  <si>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</si>
  <si>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</si>
  <si>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</si>
  <si>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</si>
  <si>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</si>
  <si>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</si>
  <si>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</si>
  <si>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</si>
  <si>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</si>
  <si>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</si>
  <si>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</si>
  <si>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</si>
  <si>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</si>
  <si>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</si>
  <si>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</si>
  <si>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</si>
  <si>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</si>
  <si>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</si>
  <si>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</si>
  <si>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</si>
  <si>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</si>
  <si>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</si>
  <si>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</si>
  <si>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</si>
  <si>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</si>
  <si>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</si>
  <si>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</si>
  <si>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</si>
  <si>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</si>
  <si>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</si>
  <si>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</si>
  <si>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</si>
  <si>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</si>
  <si>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</si>
  <si>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</si>
  <si>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</si>
  <si>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</si>
  <si>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</si>
  <si>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</si>
  <si>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</si>
  <si>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</si>
  <si>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</si>
  <si>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</si>
  <si>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</si>
  <si>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</si>
  <si>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</si>
  <si>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</si>
  <si>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</si>
  <si>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</si>
  <si>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</si>
  <si>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</si>
  <si>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</si>
  <si>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</si>
  <si>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</si>
  <si>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</si>
  <si>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</si>
  <si>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</si>
  <si>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</si>
  <si>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</si>
  <si>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</si>
  <si>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</si>
  <si>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</si>
  <si>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</si>
  <si>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</si>
  <si>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</si>
  <si>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</si>
  <si>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</si>
  <si>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</si>
  <si>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</si>
  <si>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</si>
  <si>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</si>
  <si>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</si>
  <si>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</si>
  <si>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</si>
  <si>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</si>
  <si>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</si>
  <si>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</si>
  <si>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</si>
  <si>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</si>
  <si>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</si>
  <si>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</si>
  <si>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</si>
  <si>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</si>
  <si>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</si>
  <si>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</si>
  <si>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</si>
  <si>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</si>
  <si>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</si>
  <si>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</si>
  <si>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</si>
  <si>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</si>
  <si>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</si>
  <si>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</si>
  <si>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</si>
  <si>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</si>
  <si>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</si>
  <si>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</si>
  <si>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</si>
  <si>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</si>
  <si>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</si>
  <si>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</si>
  <si>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</si>
  <si>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</si>
  <si>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</si>
  <si>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</si>
  <si>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</si>
  <si>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</si>
  <si>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</si>
  <si>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</si>
  <si>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</si>
  <si>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</si>
  <si>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</si>
  <si>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</si>
  <si>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</si>
  <si>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</si>
  <si>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</si>
  <si>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</si>
  <si>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</si>
  <si>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</si>
  <si>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</si>
  <si>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</si>
  <si>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</si>
  <si>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</si>
  <si>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</si>
  <si>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</si>
  <si>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</si>
  <si>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</si>
  <si>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</si>
  <si>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</si>
  <si>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</si>
  <si>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</si>
  <si>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</si>
  <si>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</si>
  <si>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</si>
  <si>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</si>
  <si>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</si>
  <si>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</si>
  <si>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</si>
  <si>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</si>
  <si>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</si>
  <si>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</si>
  <si>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</si>
  <si>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</si>
  <si>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</si>
  <si>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</si>
  <si>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</si>
  <si>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</si>
  <si>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</si>
  <si>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</si>
  <si>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</si>
  <si>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</si>
  <si>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</si>
  <si>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</si>
  <si>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</si>
  <si>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</si>
  <si>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</si>
  <si>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</si>
  <si>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</si>
  <si>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</si>
  <si>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</si>
  <si>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</si>
  <si>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</si>
  <si>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</si>
  <si>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</si>
  <si>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</si>
  <si>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</si>
  <si>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</si>
  <si>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</si>
  <si>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</si>
  <si>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</si>
  <si>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</si>
  <si>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</si>
  <si>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</si>
  <si>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</si>
  <si>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</si>
  <si>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</si>
  <si>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</si>
  <si>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</si>
  <si>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</si>
  <si>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</si>
  <si>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</si>
  <si>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</si>
  <si>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</si>
  <si>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</si>
  <si>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</si>
  <si>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</si>
  <si>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</si>
  <si>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</si>
  <si>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</si>
  <si>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</si>
  <si>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</si>
  <si>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</si>
  <si>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</si>
  <si>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</si>
  <si>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</si>
  <si>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</si>
  <si>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</si>
  <si>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</si>
  <si>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</si>
  <si>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</si>
  <si>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</si>
  <si>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</si>
  <si>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</si>
  <si>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</si>
  <si>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</si>
  <si>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</si>
  <si>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</si>
  <si>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</si>
  <si>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</si>
  <si>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</si>
  <si>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</si>
  <si>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</si>
  <si>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</si>
  <si>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</si>
  <si>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</si>
  <si>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</si>
  <si>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</si>
  <si>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</si>
  <si>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</si>
  <si>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</si>
  <si>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</si>
  <si>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</si>
  <si>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</si>
  <si>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</si>
  <si>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</si>
  <si>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</si>
  <si>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</si>
  <si>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</si>
  <si>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</si>
  <si>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</si>
  <si>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</si>
  <si>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</si>
  <si>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</si>
  <si>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</si>
  <si>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</si>
  <si>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</si>
  <si>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</si>
  <si>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</si>
  <si>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</si>
  <si>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</si>
  <si>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</si>
  <si>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</si>
  <si>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</si>
  <si>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</si>
  <si>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</si>
  <si>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</si>
  <si>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</si>
  <si>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</si>
  <si>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</si>
  <si>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</si>
  <si>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</si>
  <si>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</si>
  <si>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</si>
  <si>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</si>
  <si>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</si>
  <si>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</si>
  <si>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</si>
  <si>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</si>
  <si>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</si>
  <si>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</si>
  <si>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</si>
  <si>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</si>
  <si>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</si>
  <si>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</si>
  <si>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</si>
  <si>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</si>
  <si>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</si>
  <si>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</si>
  <si>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</si>
  <si>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</si>
  <si>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</si>
  <si>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</si>
  <si>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</si>
  <si>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</si>
  <si>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</si>
  <si>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</si>
  <si>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</si>
  <si>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</si>
  <si>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</si>
  <si>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</si>
  <si>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</si>
  <si>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</si>
  <si>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</si>
  <si>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</si>
  <si>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</si>
  <si>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</si>
  <si>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</si>
  <si>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</si>
  <si>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</si>
  <si>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</si>
  <si>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</si>
  <si>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</si>
  <si>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</si>
  <si>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</si>
  <si>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</si>
  <si>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</si>
  <si>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</si>
  <si>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</si>
  <si>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</si>
  <si>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</si>
  <si>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</si>
  <si>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</si>
  <si>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</si>
  <si>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</si>
  <si>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</si>
  <si>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</si>
  <si>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</si>
  <si>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</si>
  <si>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</si>
  <si>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</si>
  <si>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</si>
  <si>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</si>
  <si>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</si>
  <si>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</si>
  <si>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</si>
  <si>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</si>
  <si>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</si>
  <si>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</si>
  <si>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</si>
  <si>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</si>
  <si>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</si>
  <si>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</si>
  <si>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</si>
  <si>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</si>
  <si>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</si>
  <si>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</si>
  <si>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</si>
  <si>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</si>
  <si>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</si>
  <si>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</si>
  <si>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</si>
  <si>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</si>
  <si>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</si>
  <si>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</si>
  <si>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</si>
  <si>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</si>
  <si>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</si>
  <si>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</si>
  <si>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</si>
  <si>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</si>
  <si>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</si>
  <si>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</si>
  <si>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</si>
  <si>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</si>
  <si>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</si>
  <si>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</si>
  <si>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</si>
  <si>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</si>
  <si>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</si>
  <si>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</si>
  <si>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</si>
  <si>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</si>
  <si>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</si>
  <si>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</si>
  <si>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</si>
  <si>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</si>
  <si>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</si>
  <si>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</si>
  <si>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</si>
  <si>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</si>
  <si>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</si>
  <si>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</si>
  <si>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</si>
  <si>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</si>
  <si>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</si>
  <si>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</si>
  <si>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</si>
  <si>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</si>
  <si>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</si>
  <si>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</si>
  <si>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</si>
  <si>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</si>
  <si>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</si>
  <si>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</si>
  <si>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</si>
  <si>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</si>
  <si>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</si>
  <si>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</si>
  <si>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</si>
  <si>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</si>
  <si>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</si>
  <si>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</si>
  <si>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</si>
  <si>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</si>
  <si>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</si>
  <si>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</si>
  <si>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</si>
  <si>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</si>
  <si>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</si>
  <si>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</si>
  <si>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</si>
  <si>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</si>
  <si>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</si>
  <si>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</si>
  <si>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</si>
  <si>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</si>
  <si>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</si>
  <si>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</si>
  <si>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</si>
  <si>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</si>
  <si>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</si>
  <si>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</si>
  <si>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</si>
  <si>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</si>
  <si>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</si>
  <si>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</si>
  <si>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</si>
  <si>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</si>
  <si>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</si>
  <si>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</si>
  <si>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</si>
  <si>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</si>
  <si>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</si>
  <si>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</si>
  <si>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</si>
  <si>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</si>
  <si>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</si>
  <si>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</si>
  <si>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</si>
  <si>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</si>
  <si>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</si>
  <si>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</si>
  <si>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</si>
  <si>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</si>
  <si>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</si>
  <si>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</si>
  <si>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</si>
  <si>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</si>
  <si>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</si>
  <si>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</si>
  <si>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</si>
  <si>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</si>
  <si>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</si>
  <si>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</si>
  <si>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</si>
  <si>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</si>
  <si>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</si>
  <si>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</si>
  <si>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</si>
  <si>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</si>
  <si>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</si>
  <si>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</si>
  <si>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</si>
  <si>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</si>
  <si>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</si>
  <si>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</si>
  <si>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</si>
  <si>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</si>
  <si>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</si>
  <si>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</si>
  <si>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</si>
  <si>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</si>
  <si>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</si>
  <si>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</si>
  <si>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</si>
  <si>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</si>
  <si>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</si>
  <si>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</si>
  <si>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</si>
  <si>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</si>
  <si>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</si>
  <si>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</si>
  <si>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</si>
  <si>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</si>
  <si>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</si>
  <si>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</si>
  <si>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</si>
  <si>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</si>
  <si>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</si>
  <si>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</si>
  <si>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</si>
  <si>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</si>
  <si>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</si>
  <si>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</si>
  <si>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</si>
  <si>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</si>
  <si>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</si>
  <si>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</si>
  <si>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</si>
  <si>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</si>
  <si>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</si>
  <si>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</si>
  <si>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</si>
  <si>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</si>
  <si>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</si>
  <si>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</si>
  <si>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</si>
  <si>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</si>
  <si>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</si>
  <si>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</si>
  <si>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</si>
  <si>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</si>
  <si>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</si>
  <si>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</si>
  <si>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</si>
  <si>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</si>
  <si>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</si>
  <si>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</si>
  <si>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</si>
  <si>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</si>
  <si>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</si>
  <si>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</si>
  <si>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</si>
  <si>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</si>
  <si>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</si>
  <si>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</si>
  <si>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</si>
  <si>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</si>
  <si>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</si>
  <si>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</si>
  <si>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</si>
  <si>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</si>
  <si>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</si>
  <si>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</si>
  <si>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</si>
  <si>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</si>
  <si>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</si>
  <si>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</si>
  <si>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</si>
  <si>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</si>
  <si>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</si>
  <si>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</si>
  <si>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</si>
  <si>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</si>
  <si>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</si>
  <si>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</si>
  <si>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</si>
  <si>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</si>
  <si>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</si>
  <si>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</si>
  <si>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</si>
  <si>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</si>
  <si>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</si>
  <si>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</si>
  <si>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</si>
  <si>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</si>
  <si>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</si>
  <si>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</si>
  <si>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</si>
  <si>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</si>
  <si>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</si>
  <si>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</si>
  <si>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</si>
  <si>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</si>
  <si>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</si>
  <si>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</si>
  <si>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</si>
  <si>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</si>
  <si>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</si>
  <si>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</si>
  <si>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</si>
  <si>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</si>
  <si>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</si>
  <si>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</si>
  <si>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</si>
  <si>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</si>
  <si>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</si>
  <si>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</si>
  <si>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</si>
  <si>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</si>
  <si>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</si>
  <si>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</si>
  <si>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</si>
  <si>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</si>
  <si>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</si>
  <si>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</si>
  <si>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</si>
  <si>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</si>
  <si>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</si>
  <si>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</si>
  <si>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</si>
  <si>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</si>
  <si>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</si>
  <si>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</si>
  <si>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</si>
  <si>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</si>
  <si>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</si>
  <si>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</si>
  <si>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</si>
  <si>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</si>
  <si>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</si>
  <si>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</si>
  <si>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</si>
  <si>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</si>
  <si>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</si>
  <si>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</si>
  <si>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</si>
  <si>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</si>
  <si>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</si>
  <si>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</si>
  <si>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</si>
  <si>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</si>
  <si>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</si>
  <si>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</si>
  <si>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</si>
  <si>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</si>
  <si>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</si>
  <si>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</si>
  <si>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</si>
  <si>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</si>
  <si>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</si>
  <si>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</si>
  <si>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</si>
  <si>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</si>
  <si>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</si>
  <si>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</si>
  <si>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</si>
  <si>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</si>
  <si>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</si>
  <si>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</si>
  <si>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</si>
  <si>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</si>
  <si>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</si>
  <si>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</si>
  <si>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</si>
  <si>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</si>
  <si>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</si>
  <si>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</si>
  <si>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</si>
  <si>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</si>
  <si>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</si>
  <si>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</si>
  <si>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</si>
  <si>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</si>
  <si>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</si>
  <si>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</si>
  <si>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</si>
  <si>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</si>
  <si>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</si>
  <si>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</si>
  <si>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</si>
  <si>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</si>
  <si>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</si>
  <si>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</si>
  <si>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</si>
  <si>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</si>
  <si>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</si>
  <si>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</si>
  <si>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</si>
  <si>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</si>
  <si>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</si>
  <si>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</si>
  <si>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</si>
  <si>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</si>
  <si>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</si>
  <si>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</si>
  <si>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</si>
  <si>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</si>
  <si>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</si>
  <si>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</si>
  <si>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</si>
  <si>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</si>
  <si>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</si>
  <si>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</si>
  <si>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</si>
  <si>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</si>
  <si>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</si>
  <si>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</si>
  <si>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</si>
  <si>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</si>
  <si>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</si>
  <si>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</si>
  <si>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</si>
  <si>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</si>
  <si>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</si>
  <si>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</si>
  <si>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</si>
  <si>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</si>
  <si>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</si>
  <si>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</si>
  <si>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</si>
  <si>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</si>
  <si>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</si>
  <si>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</si>
  <si>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</si>
  <si>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</si>
  <si>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</si>
  <si>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</si>
  <si>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</si>
  <si>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</si>
  <si>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</si>
  <si>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</si>
  <si>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</si>
  <si>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</si>
  <si>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</si>
  <si>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</si>
  <si>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</si>
  <si>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</si>
  <si>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</si>
  <si>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</si>
  <si>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</si>
  <si>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</si>
  <si>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</si>
  <si>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</si>
  <si>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</si>
  <si>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</si>
  <si>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</si>
  <si>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</si>
  <si>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</si>
  <si>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</si>
  <si>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</si>
  <si>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</si>
  <si>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</si>
  <si>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</si>
  <si>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</si>
  <si>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</si>
  <si>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</si>
  <si>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</si>
  <si>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</si>
  <si>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</si>
  <si>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</si>
  <si>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</si>
  <si>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</si>
  <si>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</si>
  <si>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</si>
  <si>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</si>
  <si>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</si>
  <si>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</si>
  <si>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</si>
  <si>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</si>
  <si>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</si>
  <si>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</si>
  <si>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</si>
  <si>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</si>
  <si>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</si>
  <si>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</si>
  <si>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</si>
  <si>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</si>
  <si>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</si>
  <si>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</si>
  <si>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</si>
  <si>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</si>
  <si>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</si>
  <si>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</si>
  <si>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</si>
  <si>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</si>
  <si>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</si>
  <si>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</si>
  <si>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</si>
  <si>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</si>
  <si>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</si>
  <si>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</si>
  <si>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</si>
  <si>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</si>
  <si>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</si>
  <si>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</si>
  <si>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</si>
  <si>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</si>
  <si>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</si>
  <si>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</si>
  <si>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</si>
  <si>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</si>
  <si>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</si>
  <si>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</si>
  <si>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</si>
  <si>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</si>
  <si>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</si>
  <si>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</si>
  <si>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</si>
  <si>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</si>
  <si>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</si>
  <si>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</si>
  <si>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</si>
  <si>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</si>
  <si>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</si>
  <si>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</si>
  <si>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</si>
  <si>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</si>
  <si>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</si>
  <si>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</si>
  <si>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</si>
  <si>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</si>
  <si>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</si>
  <si>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</si>
  <si>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</si>
  <si>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</si>
  <si>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</si>
  <si>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</si>
  <si>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</si>
  <si>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</si>
  <si>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</si>
  <si>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</si>
  <si>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</si>
  <si>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</si>
  <si>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</si>
  <si>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</si>
  <si>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</si>
  <si>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</si>
  <si>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</si>
  <si>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</si>
  <si>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</si>
  <si>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</si>
  <si>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</si>
  <si>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</si>
  <si>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</si>
  <si>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</si>
  <si>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</si>
  <si>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</si>
  <si>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</si>
  <si>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</si>
  <si>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</si>
  <si>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</si>
  <si>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</si>
  <si>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</si>
  <si>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</si>
  <si>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</si>
  <si>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</si>
  <si>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</si>
  <si>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</si>
  <si>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</si>
  <si>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</si>
  <si>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</si>
  <si>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</si>
  <si>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</si>
  <si>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</si>
  <si>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</si>
  <si>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</si>
  <si>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</si>
  <si>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</si>
  <si>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</si>
  <si>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</si>
  <si>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</si>
  <si>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</si>
  <si>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</si>
  <si>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</si>
  <si>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</si>
  <si>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</si>
  <si>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</si>
  <si>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</si>
  <si>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</si>
  <si>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</si>
  <si>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</si>
  <si>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</si>
  <si>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</si>
  <si>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</si>
  <si>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</si>
  <si>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</si>
  <si>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</si>
  <si>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</si>
  <si>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</si>
  <si>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</si>
  <si>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</si>
  <si>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</si>
  <si>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</si>
  <si>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</si>
  <si>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</si>
  <si>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</si>
  <si>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</si>
  <si>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</si>
  <si>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</si>
  <si>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</si>
  <si>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</si>
  <si>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</si>
  <si>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</si>
  <si>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</si>
  <si>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</si>
  <si>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</si>
  <si>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</si>
  <si>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</si>
  <si>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</si>
  <si>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</si>
  <si>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</si>
  <si>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</si>
  <si>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</si>
  <si>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</si>
  <si>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</si>
  <si>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</si>
  <si>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</si>
  <si>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</si>
  <si>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</si>
  <si>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</si>
  <si>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</si>
  <si>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</si>
  <si>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</si>
  <si>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</si>
  <si>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</si>
  <si>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</si>
  <si>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</si>
  <si>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</si>
  <si>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</si>
  <si>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</si>
  <si>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</si>
  <si>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</si>
  <si>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</si>
  <si>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</si>
  <si>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</si>
  <si>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</si>
  <si>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</si>
  <si>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</si>
  <si>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</si>
  <si>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</si>
  <si>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</si>
  <si>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</si>
  <si>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</si>
  <si>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</si>
  <si>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</si>
  <si>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</si>
  <si>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</si>
  <si>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</si>
  <si>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</si>
  <si>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</si>
  <si>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</si>
  <si>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</si>
  <si>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</si>
  <si>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</si>
  <si>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</si>
  <si>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</si>
  <si>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</si>
  <si>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</si>
  <si>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</si>
  <si>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</si>
  <si>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</si>
  <si>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</si>
  <si>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</si>
  <si>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</si>
  <si>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</si>
  <si>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</si>
  <si>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</si>
  <si>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</si>
  <si>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</si>
  <si>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</si>
  <si>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</si>
  <si>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</si>
  <si>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</si>
  <si>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</si>
  <si>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</si>
  <si>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</si>
  <si>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</si>
  <si>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</si>
  <si>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</si>
  <si>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</si>
  <si>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</si>
  <si>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</si>
  <si>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</si>
  <si>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</si>
  <si>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</si>
  <si>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</si>
  <si>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</si>
  <si>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</si>
  <si>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</si>
  <si>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</si>
  <si>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</si>
  <si>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</si>
  <si>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</si>
  <si>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</si>
  <si>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</si>
  <si>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</si>
  <si>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</si>
  <si>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</si>
  <si>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</si>
  <si>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</si>
  <si>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</si>
  <si>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</si>
  <si>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</si>
  <si>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</si>
  <si>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</si>
  <si>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</si>
  <si>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</si>
  <si>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</si>
  <si>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</si>
  <si>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</si>
  <si>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</si>
  <si>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</si>
  <si>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</si>
  <si>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</si>
  <si>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</si>
  <si>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</si>
  <si>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</si>
  <si>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</si>
  <si>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</si>
  <si>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</si>
  <si>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</si>
  <si>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</si>
  <si>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</si>
  <si>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</si>
  <si>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</si>
  <si>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</si>
  <si>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</si>
  <si>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</si>
  <si>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</si>
  <si>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</si>
  <si>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</si>
  <si>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</si>
  <si>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</si>
  <si>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</si>
  <si>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</si>
  <si>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</si>
  <si>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</si>
  <si>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</si>
  <si>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</si>
  <si>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</si>
  <si>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</si>
  <si>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</si>
  <si>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</si>
  <si>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</si>
  <si>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</si>
  <si>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</si>
  <si>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</si>
  <si>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</si>
  <si>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</si>
  <si>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</si>
  <si>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</si>
  <si>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</si>
  <si>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</si>
  <si>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</si>
  <si>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</si>
  <si>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</si>
  <si>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</si>
  <si>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</si>
  <si>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</si>
  <si>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</si>
  <si>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</si>
  <si>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</si>
  <si>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</si>
  <si>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</si>
  <si>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</si>
  <si>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</si>
  <si>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</si>
  <si>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</si>
  <si>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</si>
  <si>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</si>
  <si>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</si>
  <si>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</si>
  <si>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</si>
  <si>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</si>
  <si>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</si>
  <si>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</si>
  <si>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</si>
  <si>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</si>
  <si>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</si>
  <si>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</si>
  <si>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</si>
  <si>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</si>
  <si>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</si>
  <si>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</si>
  <si>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</si>
  <si>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</si>
  <si>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</si>
  <si>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</si>
  <si>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</si>
  <si>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</si>
  <si>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</si>
  <si>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</si>
  <si>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</si>
  <si>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</si>
  <si>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</si>
  <si>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</si>
  <si>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</si>
  <si>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</si>
  <si>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</si>
  <si>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</si>
  <si>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</si>
  <si>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</si>
  <si>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</si>
  <si>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</si>
  <si>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</si>
  <si>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</si>
  <si>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</si>
  <si>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</si>
  <si>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</si>
  <si>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</si>
  <si>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</si>
  <si>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</si>
  <si>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</si>
  <si>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</si>
  <si>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</si>
  <si>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</si>
  <si>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</si>
  <si>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</si>
  <si>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</si>
  <si>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</si>
  <si>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</si>
  <si>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</si>
  <si>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</si>
  <si>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</si>
  <si>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</si>
  <si>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</si>
  <si>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</si>
  <si>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</si>
  <si>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</si>
  <si>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</si>
  <si>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</si>
  <si>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</si>
  <si>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</si>
  <si>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</si>
  <si>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</si>
  <si>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</si>
  <si>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</si>
  <si>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</si>
  <si>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</si>
  <si>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</si>
  <si>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</si>
  <si>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</si>
  <si>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</si>
  <si>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</si>
  <si>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</si>
  <si>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</si>
  <si>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</si>
  <si>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</si>
  <si>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</si>
  <si>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</si>
  <si>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</si>
  <si>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</si>
  <si>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</si>
  <si>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</si>
  <si>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</si>
  <si>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</si>
  <si>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</si>
  <si>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</si>
  <si>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</si>
  <si>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</si>
  <si>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</si>
  <si>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</si>
  <si>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</si>
  <si>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</si>
  <si>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</si>
  <si>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</si>
  <si>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</si>
  <si>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</si>
  <si>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</si>
  <si>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</si>
  <si>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</si>
  <si>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</si>
  <si>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</si>
  <si>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</si>
  <si>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</si>
  <si>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</si>
  <si>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</si>
  <si>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</si>
  <si>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</si>
  <si>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</si>
  <si>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</si>
  <si>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</si>
  <si>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</si>
  <si>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</si>
  <si>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</si>
  <si>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</si>
  <si>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</si>
  <si>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</si>
  <si>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</si>
  <si>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</si>
  <si>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</si>
  <si>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</si>
  <si>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</si>
  <si>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</si>
  <si>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</si>
  <si>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</si>
  <si>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</si>
  <si>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</si>
  <si>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</si>
  <si>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</si>
  <si>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</si>
  <si>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</si>
  <si>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</si>
  <si>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</si>
  <si>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</si>
  <si>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</si>
  <si>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</si>
  <si>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</si>
  <si>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</si>
  <si>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</si>
  <si>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</si>
  <si>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</si>
  <si>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</si>
  <si>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</si>
  <si>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</si>
  <si>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</si>
  <si>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</si>
  <si>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</si>
  <si>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</si>
  <si>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</si>
  <si>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</si>
  <si>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</si>
  <si>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</si>
  <si>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</si>
  <si>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</si>
  <si>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</si>
  <si>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</si>
  <si>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</si>
  <si>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</si>
  <si>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</si>
  <si>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</si>
  <si>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</si>
  <si>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</si>
  <si>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</si>
  <si>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</si>
  <si>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</si>
  <si>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</si>
  <si>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</si>
  <si>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</si>
  <si>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</si>
  <si>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</si>
  <si>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</si>
  <si>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</si>
  <si>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</si>
  <si>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</si>
  <si>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</si>
  <si>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</si>
  <si>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</si>
  <si>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</si>
  <si>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</si>
  <si>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</si>
  <si>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</si>
  <si>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</si>
  <si>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</si>
  <si>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</si>
  <si>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</si>
  <si>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</si>
  <si>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</si>
  <si>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</si>
  <si>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</si>
  <si>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</si>
  <si>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</si>
  <si>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</si>
  <si>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</si>
  <si>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</si>
  <si>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</si>
  <si>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</si>
  <si>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</si>
  <si>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</si>
  <si>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</si>
  <si>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</si>
  <si>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</si>
  <si>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</si>
  <si>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</si>
  <si>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</si>
  <si>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</si>
  <si>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</si>
  <si>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</si>
  <si>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</si>
  <si>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</si>
  <si>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</si>
  <si>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</si>
  <si>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</si>
  <si>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</si>
  <si>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</si>
  <si>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</si>
  <si>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</si>
  <si>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</si>
  <si>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</si>
  <si>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</si>
  <si>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</si>
  <si>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</si>
  <si>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</si>
  <si>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</si>
  <si>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</si>
  <si>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</si>
  <si>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</si>
  <si>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</si>
  <si>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</si>
  <si>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</si>
  <si>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</si>
  <si>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</si>
  <si>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</si>
  <si>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</si>
  <si>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</si>
  <si>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</si>
  <si>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</si>
  <si>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</si>
  <si>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</si>
  <si>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</si>
  <si>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</si>
  <si>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</si>
  <si>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</si>
  <si>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</si>
  <si>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</si>
  <si>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</si>
  <si>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</si>
  <si>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</si>
  <si>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</si>
  <si>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</si>
  <si>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</si>
  <si>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</si>
  <si>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</si>
  <si>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</si>
  <si>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</si>
  <si>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</si>
  <si>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</si>
  <si>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</si>
  <si>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</si>
  <si>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</si>
  <si>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</si>
  <si>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</si>
  <si>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</si>
  <si>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</si>
  <si>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</si>
  <si>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</si>
  <si>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</si>
  <si>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</si>
  <si>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</si>
  <si>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</si>
  <si>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</si>
  <si>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</si>
  <si>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</si>
  <si>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</si>
  <si>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</si>
  <si>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</si>
  <si>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</si>
  <si>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</si>
  <si>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</si>
  <si>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</si>
  <si>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</si>
  <si>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</si>
  <si>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</si>
  <si>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</si>
  <si>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</si>
  <si>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</si>
  <si>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</si>
  <si>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</si>
  <si>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</si>
  <si>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</si>
  <si>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</si>
  <si>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</si>
  <si>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</si>
  <si>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</si>
  <si>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</si>
  <si>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</si>
  <si>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</si>
  <si>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</si>
  <si>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</si>
  <si>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</si>
  <si>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</si>
  <si>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</si>
  <si>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</si>
  <si>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</si>
  <si>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</si>
  <si>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</si>
  <si>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</si>
  <si>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</si>
  <si>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</si>
  <si>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</si>
  <si>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</si>
  <si>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</si>
  <si>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</si>
  <si>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</si>
  <si>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</si>
  <si>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</si>
  <si>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</si>
  <si>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</si>
  <si>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</si>
  <si>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</si>
  <si>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</si>
  <si>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</si>
  <si>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</si>
  <si>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</si>
  <si>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</si>
  <si>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</si>
  <si>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</si>
  <si>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</si>
  <si>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</si>
  <si>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</si>
  <si>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</si>
  <si>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</si>
  <si>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</si>
  <si>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</si>
  <si>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</si>
  <si>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</si>
  <si>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</si>
  <si>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</si>
  <si>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</si>
  <si>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</si>
  <si>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</si>
  <si>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</si>
  <si>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</si>
  <si>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</si>
  <si>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</si>
  <si>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</si>
  <si>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</si>
  <si>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</si>
  <si>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</si>
  <si>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</si>
  <si>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</si>
  <si>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</si>
  <si>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</si>
  <si>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</si>
  <si>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</si>
  <si>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</si>
  <si>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</si>
  <si>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</si>
  <si>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</si>
  <si>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</si>
  <si>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</si>
  <si>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</si>
  <si>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</si>
  <si>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</si>
  <si>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</si>
  <si>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</si>
  <si>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</si>
  <si>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</si>
  <si>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</si>
  <si>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</si>
  <si>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</si>
  <si>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</si>
  <si>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</si>
  <si>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</si>
  <si>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</si>
  <si>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</si>
  <si>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</si>
  <si>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</si>
  <si>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</si>
  <si>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</si>
  <si>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</si>
  <si>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</si>
  <si>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</si>
  <si>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</si>
  <si>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</si>
  <si>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</si>
  <si>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</si>
  <si>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</si>
  <si>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</si>
  <si>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</si>
  <si>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</si>
  <si>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</si>
  <si>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</si>
  <si>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</si>
  <si>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</si>
  <si>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</si>
  <si>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</si>
  <si>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</si>
  <si>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</si>
  <si>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</si>
  <si>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</si>
  <si>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</si>
  <si>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</si>
  <si>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</si>
  <si>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</si>
  <si>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</si>
  <si>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</si>
  <si>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</si>
  <si>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</si>
  <si>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</si>
  <si>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</si>
  <si>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</si>
  <si>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</si>
  <si>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</si>
  <si>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</si>
  <si>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</si>
  <si>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</si>
  <si>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</si>
  <si>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</si>
  <si>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</si>
  <si>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</si>
  <si>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</si>
  <si>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</si>
  <si>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</si>
  <si>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</si>
  <si>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</si>
  <si>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</si>
  <si>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</si>
  <si>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</si>
  <si>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</si>
  <si>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</si>
  <si>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</si>
  <si>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</si>
  <si>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</si>
  <si>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</si>
  <si>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</si>
  <si>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</si>
  <si>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</si>
  <si>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</si>
  <si>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</si>
  <si>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</si>
  <si>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</si>
  <si>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</si>
  <si>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</si>
  <si>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</si>
  <si>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</si>
  <si>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</si>
  <si>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</si>
  <si>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</si>
  <si>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</si>
  <si>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</si>
  <si>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</si>
  <si>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</si>
  <si>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</si>
  <si>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</si>
  <si>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</si>
  <si>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</si>
  <si>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</si>
  <si>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</si>
  <si>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</si>
  <si>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</si>
  <si>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</si>
  <si>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</si>
  <si>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</si>
  <si>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</si>
  <si>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</si>
  <si>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</si>
  <si>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</si>
  <si>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</si>
  <si>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</si>
  <si>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</si>
  <si>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</si>
  <si>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</si>
  <si>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</si>
  <si>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</si>
  <si>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</si>
  <si>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</si>
  <si>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</si>
  <si>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</si>
  <si>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</si>
  <si>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</si>
  <si>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</si>
  <si>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</si>
  <si>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</si>
  <si>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</si>
  <si>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</si>
  <si>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</si>
  <si>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</si>
  <si>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</si>
  <si>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</si>
  <si>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</si>
  <si>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</si>
  <si>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</si>
  <si>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</si>
  <si>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</si>
  <si>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</si>
  <si>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</si>
  <si>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</si>
  <si>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</si>
  <si>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</si>
  <si>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</si>
  <si>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</si>
  <si>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</si>
  <si>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</si>
  <si>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</si>
  <si>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</si>
  <si>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</si>
  <si>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</si>
  <si>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</si>
  <si>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</si>
  <si>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</si>
  <si>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</si>
  <si>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</si>
  <si>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</si>
  <si>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</si>
  <si>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</si>
  <si>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</si>
  <si>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</si>
  <si>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</si>
  <si>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</si>
  <si>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</si>
  <si>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</si>
  <si>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</si>
  <si>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</si>
  <si>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</si>
  <si>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</si>
  <si>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</si>
  <si>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</si>
  <si>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</si>
  <si>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</si>
  <si>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</si>
  <si>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</si>
  <si>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</si>
  <si>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</si>
  <si>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</si>
  <si>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</si>
  <si>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</si>
  <si>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</si>
  <si>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</si>
  <si>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</si>
  <si>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</si>
  <si>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</si>
  <si>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</si>
  <si>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</si>
  <si>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</si>
  <si>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</si>
  <si>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</si>
  <si>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</si>
  <si>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</si>
  <si>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</si>
  <si>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</si>
  <si>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</si>
  <si>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</si>
  <si>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</si>
  <si>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</si>
  <si>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</si>
  <si>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</si>
  <si>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</si>
  <si>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</si>
  <si>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</si>
  <si>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</si>
  <si>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</si>
  <si>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</si>
  <si>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</si>
  <si>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</si>
  <si>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</si>
  <si>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</si>
  <si>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</si>
  <si>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</si>
  <si>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</si>
  <si>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</si>
  <si>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</si>
  <si>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</si>
  <si>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</si>
  <si>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</si>
  <si>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</si>
  <si>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</si>
  <si>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</si>
  <si>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</si>
  <si>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</si>
  <si>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</si>
  <si>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</si>
  <si>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</si>
  <si>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</si>
  <si>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</si>
  <si>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</si>
  <si>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</si>
  <si>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</si>
  <si>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</si>
  <si>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</si>
  <si>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</si>
  <si>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</si>
  <si>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</si>
  <si>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</si>
  <si>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</si>
  <si>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</si>
  <si>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</si>
  <si>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</si>
  <si>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</si>
  <si>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</si>
  <si>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</si>
  <si>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</si>
  <si>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</si>
  <si>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</si>
  <si>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</si>
  <si>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</si>
  <si>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</si>
  <si>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</si>
  <si>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</si>
  <si>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</si>
  <si>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</si>
  <si>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</si>
  <si>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</si>
  <si>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</si>
  <si>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</si>
  <si>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</si>
  <si>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</si>
  <si>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</si>
  <si>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</si>
  <si>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</si>
  <si>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</si>
  <si>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</si>
  <si>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</si>
  <si>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</si>
  <si>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</si>
  <si>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</si>
  <si>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</si>
  <si>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</si>
  <si>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</si>
  <si>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</si>
  <si>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</si>
  <si>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</si>
  <si>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</si>
  <si>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</si>
  <si>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</si>
  <si>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</si>
  <si>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</si>
  <si>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</si>
  <si>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</si>
  <si>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</si>
  <si>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</si>
  <si>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</si>
  <si>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</si>
  <si>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</si>
  <si>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</si>
  <si>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</si>
  <si>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</si>
  <si>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</si>
  <si>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</si>
  <si>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</si>
  <si>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</si>
  <si>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</si>
  <si>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</si>
  <si>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</si>
  <si>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</si>
  <si>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</si>
  <si>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</si>
  <si>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</si>
  <si>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</si>
  <si>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</si>
  <si>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</si>
  <si>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</si>
  <si>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</si>
  <si>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</si>
  <si>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</si>
  <si>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</si>
  <si>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</si>
  <si>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</si>
  <si>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</si>
  <si>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</si>
  <si>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</si>
  <si>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</si>
  <si>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</si>
  <si>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</si>
  <si>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</si>
  <si>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</si>
  <si>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</si>
  <si>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</si>
  <si>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</si>
  <si>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</si>
  <si>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</si>
  <si>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</si>
  <si>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</si>
  <si>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</si>
  <si>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</si>
  <si>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</si>
  <si>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</si>
  <si>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</si>
  <si>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</si>
  <si>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</si>
  <si>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</si>
  <si>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</si>
  <si>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</si>
  <si>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</si>
  <si>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</si>
  <si>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</si>
  <si>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</si>
  <si>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</si>
  <si>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</si>
  <si>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</si>
  <si>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</si>
  <si>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</si>
  <si>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</si>
  <si>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</si>
  <si>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</si>
  <si>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</si>
  <si>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</si>
  <si>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</si>
  <si>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</si>
  <si>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</si>
  <si>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</si>
  <si>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</si>
  <si>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</si>
  <si>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</si>
  <si>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</si>
  <si>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</si>
  <si>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</si>
  <si>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</si>
  <si>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</si>
  <si>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</si>
  <si>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</si>
  <si>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</si>
  <si>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</si>
  <si>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</si>
  <si>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</si>
  <si>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</si>
  <si>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</si>
  <si>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</si>
  <si>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</si>
  <si>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</si>
  <si>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</si>
  <si>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</si>
  <si>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</si>
  <si>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</si>
  <si>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</si>
  <si>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</si>
  <si>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</si>
  <si>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</si>
  <si>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</si>
  <si>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</si>
  <si>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</si>
  <si>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</si>
  <si>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</si>
  <si>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</si>
  <si>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</si>
  <si>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</si>
  <si>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</si>
  <si>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</si>
  <si>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</si>
  <si>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</si>
  <si>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</si>
  <si>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</si>
  <si>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</si>
  <si>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</si>
  <si>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</si>
  <si>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</si>
  <si>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</si>
  <si>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</si>
  <si>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</si>
  <si>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</si>
  <si>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</si>
  <si>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</si>
  <si>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</si>
  <si>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</si>
  <si>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</si>
  <si>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</si>
  <si>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</si>
  <si>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</si>
  <si>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</si>
  <si>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</si>
  <si>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</si>
  <si>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</si>
  <si>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</si>
  <si>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</si>
  <si>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</si>
  <si>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</si>
  <si>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</si>
  <si>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</si>
  <si>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</si>
  <si>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</si>
  <si>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</si>
  <si>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</si>
  <si>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</si>
  <si>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</si>
  <si>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</si>
  <si>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</si>
  <si>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</si>
  <si>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</si>
  <si>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</si>
  <si>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</si>
  <si>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</si>
  <si>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</si>
  <si>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</si>
  <si>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</si>
  <si>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</si>
  <si>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</si>
  <si>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</si>
  <si>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</si>
  <si>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</si>
  <si>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</si>
  <si>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</si>
  <si>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</si>
  <si>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</si>
  <si>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</si>
  <si>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</si>
  <si>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</si>
  <si>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</si>
  <si>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</si>
  <si>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</si>
  <si>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</si>
  <si>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</si>
  <si>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</si>
  <si>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</si>
  <si>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</si>
  <si>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</si>
  <si>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</si>
  <si>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</si>
  <si>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</si>
  <si>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</si>
  <si>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</si>
  <si>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</si>
  <si>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</si>
  <si>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</si>
  <si>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</si>
  <si>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</si>
  <si>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</si>
  <si>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</si>
  <si>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</si>
  <si>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</si>
  <si>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</si>
  <si>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</si>
  <si>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</si>
  <si>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</si>
  <si>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</si>
  <si>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</si>
  <si>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</si>
  <si>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</si>
  <si>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</si>
  <si>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</si>
  <si>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</si>
  <si>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</si>
  <si>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</si>
  <si>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</si>
  <si>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</si>
  <si>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</si>
  <si>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</si>
  <si>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</si>
  <si>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</si>
  <si>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</si>
  <si>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</si>
  <si>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</si>
  <si>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</si>
  <si>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</si>
  <si>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</si>
  <si>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</si>
  <si>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</si>
  <si>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</si>
  <si>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</si>
  <si>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</si>
  <si>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</si>
  <si>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</si>
  <si>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</si>
  <si>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</si>
  <si>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</si>
  <si>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</si>
  <si>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</si>
  <si>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</si>
  <si>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</si>
  <si>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</si>
  <si>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</si>
  <si>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</si>
  <si>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</si>
  <si>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</si>
  <si>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</si>
  <si>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</si>
  <si>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</si>
  <si>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</si>
  <si>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</si>
  <si>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</si>
  <si>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</si>
  <si>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</si>
  <si>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</si>
  <si>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</si>
  <si>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</si>
  <si>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</si>
  <si>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</si>
  <si>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</si>
  <si>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</si>
  <si>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</si>
  <si>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</si>
  <si>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</si>
  <si>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</si>
  <si>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</si>
  <si>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</si>
  <si>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</si>
  <si>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</si>
  <si>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</si>
  <si>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</si>
  <si>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</si>
  <si>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</si>
  <si>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</si>
  <si>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</si>
  <si>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</si>
  <si>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</si>
  <si>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</si>
  <si>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</si>
  <si>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</si>
  <si>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</si>
  <si>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</si>
  <si>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</si>
  <si>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</si>
  <si>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</si>
  <si>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</si>
  <si>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</si>
  <si>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</si>
  <si>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</si>
  <si>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</si>
  <si>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</si>
  <si>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</si>
  <si>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</si>
  <si>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</si>
  <si>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</si>
  <si>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</si>
  <si>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</si>
  <si>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</si>
  <si>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</si>
  <si>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</si>
  <si>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</si>
  <si>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</si>
  <si>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</si>
  <si>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</si>
  <si>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</si>
  <si>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</si>
  <si>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</si>
  <si>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</si>
  <si>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</si>
  <si>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</si>
  <si>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</si>
  <si>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</si>
  <si>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</si>
  <si>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</si>
  <si>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</si>
  <si>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</si>
  <si>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</si>
  <si>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</si>
  <si>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</si>
  <si>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</si>
  <si>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</si>
  <si>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</si>
  <si>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</si>
  <si>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</si>
  <si>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</si>
  <si>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</si>
  <si>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</si>
  <si>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</si>
  <si>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</si>
  <si>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</si>
  <si>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</si>
  <si>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</si>
  <si>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</si>
  <si>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</si>
  <si>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</si>
  <si>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</si>
  <si>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</si>
  <si>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</si>
  <si>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</si>
  <si>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</si>
  <si>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</si>
  <si>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</si>
  <si>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</si>
  <si>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</si>
  <si>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</si>
  <si>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</si>
  <si>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</si>
  <si>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</si>
  <si>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</si>
  <si>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</si>
  <si>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</si>
  <si>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</si>
  <si>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</si>
  <si>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</si>
  <si>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</si>
  <si>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</si>
  <si>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</si>
  <si>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</si>
  <si>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</si>
  <si>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</si>
  <si>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</si>
  <si>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</si>
  <si>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</si>
  <si>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</si>
  <si>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</si>
  <si>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</si>
  <si>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</si>
  <si>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</si>
  <si>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</si>
  <si>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</si>
  <si>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</si>
  <si>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</si>
  <si>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</si>
  <si>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</si>
  <si>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</si>
  <si>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</si>
  <si>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</si>
  <si>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</si>
  <si>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</si>
  <si>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</si>
  <si>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</si>
  <si>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</si>
  <si>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</si>
  <si>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</si>
  <si>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</si>
  <si>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</si>
  <si>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</si>
  <si>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</si>
  <si>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</si>
  <si>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</si>
  <si>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</si>
  <si>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</si>
  <si>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</si>
  <si>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</si>
  <si>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</si>
  <si>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</si>
  <si>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</si>
  <si>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</si>
  <si>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</si>
  <si>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</si>
  <si>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</si>
  <si>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</si>
  <si>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</si>
  <si>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</si>
  <si>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</si>
  <si>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</si>
  <si>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</si>
  <si>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</si>
  <si>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</si>
  <si>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</si>
  <si>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</si>
  <si>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</si>
  <si>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</si>
  <si>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</si>
  <si>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</si>
  <si>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</si>
  <si>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</si>
  <si>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</si>
  <si>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</si>
  <si>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</si>
  <si>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</si>
  <si>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</si>
  <si>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</si>
  <si>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</si>
  <si>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</si>
  <si>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</si>
  <si>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</si>
  <si>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</si>
  <si>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</si>
  <si>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</si>
  <si>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</si>
  <si>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</si>
  <si>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</si>
  <si>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</si>
  <si>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</si>
  <si>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</si>
  <si>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</si>
  <si>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</si>
  <si>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</si>
  <si>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</si>
  <si>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</si>
  <si>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</si>
  <si>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</si>
  <si>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</si>
  <si>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</si>
  <si>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</si>
  <si>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</si>
  <si>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</si>
  <si>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</si>
  <si>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</si>
  <si>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</si>
  <si>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</si>
  <si>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</si>
  <si>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</si>
  <si>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</si>
  <si>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</si>
  <si>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</si>
  <si>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</si>
  <si>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</si>
  <si>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</si>
  <si>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</si>
  <si>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</si>
  <si>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</si>
  <si>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</si>
  <si>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</si>
  <si>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</si>
  <si>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</si>
  <si>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</si>
  <si>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</si>
  <si>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</si>
  <si>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</si>
  <si>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</si>
  <si>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</si>
  <si>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</si>
  <si>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</si>
  <si>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</si>
  <si>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</si>
  <si>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</si>
  <si>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</si>
  <si>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</si>
  <si>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</si>
  <si>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</si>
  <si>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</si>
  <si>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</si>
  <si>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</si>
  <si>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</si>
  <si>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</si>
  <si>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</si>
  <si>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</si>
  <si>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</si>
  <si>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</si>
  <si>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</si>
  <si>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</si>
  <si>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</si>
  <si>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</si>
  <si>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</si>
  <si>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</si>
  <si>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</si>
  <si>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</si>
  <si>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</si>
  <si>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</si>
  <si>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</si>
  <si>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</si>
  <si>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</si>
  <si>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</si>
  <si>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</si>
  <si>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</si>
  <si>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</si>
  <si>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</si>
  <si>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</si>
  <si>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</si>
  <si>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</si>
  <si>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</si>
  <si>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</si>
  <si>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</si>
  <si>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</si>
  <si>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</si>
  <si>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</si>
  <si>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</si>
  <si>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</si>
  <si>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</si>
  <si>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</si>
  <si>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</si>
  <si>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</si>
  <si>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</si>
  <si>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</si>
  <si>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</si>
  <si>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</si>
  <si>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</si>
  <si>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</si>
  <si>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</si>
  <si>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</si>
  <si>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</si>
  <si>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</si>
  <si>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</si>
  <si>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</si>
  <si>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</si>
  <si>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</si>
  <si>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</si>
  <si>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</si>
  <si>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</si>
  <si>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</si>
  <si>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</si>
  <si>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</si>
  <si>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</si>
  <si>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</si>
  <si>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</si>
  <si>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</si>
  <si>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</si>
  <si>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</si>
  <si>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</si>
  <si>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</si>
  <si>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</si>
  <si>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</si>
  <si>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</si>
  <si>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</si>
  <si>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</si>
  <si>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</si>
  <si>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</si>
  <si>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</si>
  <si>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</si>
  <si>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</si>
  <si>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</si>
  <si>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</si>
  <si>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</si>
  <si>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</si>
  <si>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</si>
  <si>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</si>
  <si>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</si>
  <si>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</si>
  <si>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</si>
  <si>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</si>
  <si>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</si>
  <si>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</si>
  <si>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</si>
  <si>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</si>
  <si>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</si>
  <si>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</si>
  <si>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</si>
  <si>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</si>
  <si>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</si>
  <si>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</si>
  <si>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</si>
  <si>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</si>
  <si>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</si>
  <si>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</si>
  <si>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</si>
  <si>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</si>
  <si>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</si>
  <si>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</si>
  <si>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</si>
  <si>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</si>
  <si>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</si>
  <si>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</si>
  <si>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</si>
  <si>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</si>
  <si>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</si>
  <si>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</si>
  <si>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</si>
  <si>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</si>
  <si>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</si>
  <si>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</si>
  <si>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</si>
  <si>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</si>
  <si>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</si>
  <si>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</si>
  <si>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</si>
  <si>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</si>
  <si>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</si>
  <si>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</si>
  <si>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</si>
  <si>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</si>
  <si>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</si>
  <si>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</si>
  <si>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</si>
  <si>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</si>
  <si>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</si>
  <si>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</si>
  <si>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</si>
  <si>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</si>
  <si>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</si>
  <si>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</si>
  <si>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</si>
  <si>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</si>
  <si>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</si>
  <si>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</si>
  <si>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</si>
  <si>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</si>
  <si>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</si>
  <si>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</si>
  <si>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</si>
  <si>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</si>
  <si>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</si>
  <si>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</si>
  <si>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</si>
  <si>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</si>
  <si>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</si>
  <si>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</si>
  <si>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</si>
  <si>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</si>
  <si>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</si>
  <si>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</si>
  <si>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</si>
  <si>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</si>
  <si>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</si>
  <si>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</si>
  <si>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</si>
  <si>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</si>
  <si>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</si>
  <si>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</si>
  <si>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</si>
  <si>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</si>
  <si>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</si>
  <si>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</si>
  <si>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</si>
  <si>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</si>
  <si>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</si>
  <si>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</si>
  <si>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</si>
  <si>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</si>
  <si>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</si>
  <si>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</si>
  <si>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</si>
  <si>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</si>
  <si>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</si>
  <si>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</si>
  <si>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</si>
  <si>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</si>
  <si>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</si>
  <si>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</si>
  <si>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</si>
  <si>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</si>
  <si>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</si>
  <si>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</si>
  <si>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</si>
  <si>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</si>
  <si>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</si>
  <si>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</si>
  <si>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</si>
  <si>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</si>
  <si>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</si>
  <si>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</si>
  <si>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</si>
  <si>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</si>
  <si>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</si>
  <si>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</si>
  <si>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</si>
  <si>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</si>
  <si>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</si>
  <si>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</si>
  <si>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</si>
  <si>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</si>
  <si>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</si>
  <si>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</si>
  <si>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</si>
  <si>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</si>
  <si>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</si>
  <si>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</si>
  <si>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</si>
  <si>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</si>
  <si>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</si>
  <si>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</si>
  <si>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</si>
  <si>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</si>
  <si>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</si>
  <si>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</si>
  <si>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</si>
  <si>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</si>
  <si>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</si>
  <si>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</si>
  <si>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</si>
  <si>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</si>
  <si>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</si>
  <si>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</si>
  <si>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</si>
  <si>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</si>
  <si>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</si>
  <si>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</si>
  <si>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</si>
  <si>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</si>
  <si>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</si>
  <si>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</si>
  <si>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</si>
  <si>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</si>
  <si>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</si>
  <si>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</si>
  <si>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</si>
  <si>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</si>
  <si>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</si>
  <si>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</si>
  <si>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</si>
  <si>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</si>
  <si>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</si>
  <si>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</si>
  <si>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</si>
  <si>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</si>
  <si>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</si>
  <si>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</si>
  <si>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</si>
  <si>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</si>
  <si>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</si>
  <si>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</si>
  <si>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</si>
  <si>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</si>
  <si>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</si>
  <si>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</si>
  <si>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</si>
  <si>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</si>
  <si>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</si>
  <si>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</si>
  <si>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</si>
  <si>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</si>
  <si>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</si>
  <si>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</si>
  <si>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</si>
  <si>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</si>
  <si>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</si>
  <si>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</si>
  <si>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</si>
  <si>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</si>
  <si>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</si>
  <si>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</si>
  <si>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</si>
  <si>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</si>
  <si>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</si>
  <si>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</si>
  <si>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</si>
  <si>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</si>
  <si>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</si>
  <si>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</si>
  <si>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</si>
  <si>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</si>
  <si>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</si>
  <si>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</si>
  <si>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</si>
  <si>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</si>
  <si>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</si>
  <si>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</si>
  <si>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</si>
  <si>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</si>
  <si>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</si>
  <si>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</si>
  <si>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</si>
  <si>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</si>
  <si>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</si>
  <si>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</si>
  <si>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</si>
  <si>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</si>
  <si>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</si>
  <si>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</si>
  <si>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</si>
  <si>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</si>
  <si>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</si>
  <si>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</si>
  <si>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</si>
  <si>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</si>
  <si>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</si>
  <si>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</si>
  <si>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</si>
  <si>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</si>
  <si>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</si>
  <si>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</si>
  <si>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</si>
  <si>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</si>
  <si>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</si>
  <si>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</si>
  <si>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</si>
  <si>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</si>
  <si>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</si>
  <si>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</si>
  <si>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</si>
  <si>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</si>
  <si>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</si>
  <si>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</si>
  <si>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</si>
  <si>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</si>
  <si>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</si>
  <si>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</si>
  <si>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</si>
  <si>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</si>
  <si>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</si>
  <si>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</si>
  <si>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</si>
  <si>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</si>
  <si>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</si>
  <si>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</si>
  <si>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</si>
  <si>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</si>
  <si>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</si>
  <si>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</si>
  <si>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</si>
  <si>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</si>
  <si>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</si>
  <si>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</si>
  <si>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</si>
  <si>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</si>
  <si>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</si>
  <si>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</si>
  <si>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</si>
  <si>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</si>
  <si>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</si>
  <si>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</si>
  <si>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</si>
  <si>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</si>
  <si>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</si>
  <si>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</si>
  <si>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</si>
  <si>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</si>
  <si>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</si>
  <si>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</si>
  <si>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</si>
  <si>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</si>
  <si>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</si>
  <si>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</si>
  <si>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</si>
  <si>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</si>
  <si>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</si>
  <si>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</si>
  <si>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</si>
  <si>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</si>
  <si>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</si>
  <si>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</si>
  <si>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</si>
  <si>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</si>
  <si>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</si>
  <si>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</si>
  <si>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</si>
  <si>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</si>
  <si>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</si>
  <si>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</si>
  <si>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</si>
  <si>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</si>
  <si>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</si>
  <si>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</si>
  <si>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</si>
  <si>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</si>
  <si>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</si>
  <si>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</si>
  <si>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</si>
  <si>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</si>
  <si>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</si>
  <si>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</si>
  <si>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</si>
  <si>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</si>
  <si>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</si>
  <si>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</si>
  <si>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</si>
  <si>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</si>
  <si>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</si>
  <si>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</si>
  <si>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</si>
  <si>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</si>
  <si>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</si>
  <si>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</si>
  <si>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</si>
  <si>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</si>
  <si>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</si>
  <si>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</si>
  <si>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</si>
  <si>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</si>
  <si>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</si>
  <si>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</si>
  <si>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</si>
  <si>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</si>
  <si>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</si>
  <si>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</si>
  <si>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</si>
  <si>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</si>
  <si>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</si>
  <si>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</si>
  <si>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</si>
  <si>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</si>
  <si>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</si>
  <si>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</si>
  <si>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</si>
  <si>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</si>
  <si>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</si>
  <si>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</si>
  <si>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</si>
  <si>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</si>
  <si>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</si>
  <si>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</si>
  <si>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</si>
  <si>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</si>
  <si>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</si>
  <si>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</si>
  <si>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</si>
  <si>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</si>
  <si>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</si>
  <si>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</si>
  <si>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</si>
  <si>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</si>
  <si>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</si>
  <si>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</si>
  <si>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</si>
  <si>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</si>
  <si>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</si>
  <si>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</si>
  <si>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</si>
  <si>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</si>
  <si>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</si>
  <si>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</si>
  <si>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</si>
  <si>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</si>
  <si>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</si>
  <si>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</si>
  <si>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</si>
  <si>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</si>
  <si>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</si>
  <si>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</si>
  <si>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</si>
  <si>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</si>
  <si>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</si>
  <si>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</si>
  <si>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</si>
  <si>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</si>
  <si>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</si>
  <si>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</si>
  <si>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</si>
  <si>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</si>
  <si>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</si>
  <si>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</si>
  <si>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</si>
  <si>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</si>
  <si>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</si>
  <si>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</si>
  <si>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</si>
  <si>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</si>
  <si>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</si>
  <si>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</si>
  <si>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</si>
  <si>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</si>
  <si>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</si>
  <si>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</si>
  <si>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</si>
  <si>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</si>
  <si>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</si>
  <si>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</si>
  <si>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</si>
  <si>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</si>
  <si>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</si>
  <si>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</si>
  <si>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</si>
  <si>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</si>
  <si>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</si>
  <si>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</si>
  <si>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</si>
  <si>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</si>
  <si>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</si>
  <si>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</si>
  <si>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</si>
  <si>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</si>
  <si>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</si>
  <si>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</si>
  <si>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</si>
  <si>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</si>
  <si>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</si>
  <si>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</si>
  <si>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</si>
  <si>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</si>
  <si>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</si>
  <si>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</si>
  <si>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</si>
  <si>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</si>
  <si>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</si>
  <si>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</si>
  <si>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</si>
  <si>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</si>
  <si>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</si>
  <si>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</si>
  <si>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</si>
  <si>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</si>
  <si>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</si>
  <si>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</si>
  <si>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</si>
  <si>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</si>
  <si>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</si>
  <si>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</si>
  <si>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</si>
  <si>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</si>
  <si>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</si>
  <si>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</si>
  <si>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</si>
  <si>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</si>
  <si>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</si>
  <si>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</si>
  <si>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</si>
  <si>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</si>
  <si>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</si>
  <si>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</si>
  <si>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</si>
  <si>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</si>
  <si>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</si>
  <si>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</si>
  <si>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</si>
  <si>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</si>
  <si>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</si>
  <si>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</si>
  <si>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</si>
  <si>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</si>
  <si>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</si>
  <si>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</si>
  <si>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</si>
  <si>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</si>
  <si>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</si>
  <si>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</si>
  <si>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</si>
  <si>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</si>
  <si>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</si>
  <si>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</si>
  <si>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</si>
  <si>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</si>
  <si>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</si>
  <si>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</si>
  <si>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</si>
  <si>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</si>
  <si>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</si>
  <si>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</si>
  <si>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</si>
  <si>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</si>
  <si>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</si>
  <si>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</si>
  <si>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</si>
  <si>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</si>
  <si>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</si>
  <si>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</si>
  <si>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</si>
  <si>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</si>
  <si>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</si>
  <si>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</si>
  <si>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</si>
  <si>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</si>
  <si>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</si>
  <si>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</si>
  <si>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</si>
  <si>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</si>
  <si>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</si>
  <si>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</si>
  <si>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</si>
  <si>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</si>
  <si>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</si>
  <si>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</si>
  <si>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</si>
  <si>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</si>
  <si>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</si>
  <si>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</si>
  <si>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</si>
  <si>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</si>
  <si>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</si>
  <si>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</si>
  <si>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</si>
  <si>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</si>
  <si>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</si>
  <si>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</si>
  <si>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</si>
  <si>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</si>
  <si>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</si>
  <si>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</si>
  <si>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</si>
  <si>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</si>
  <si>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</si>
  <si>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</si>
  <si>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</si>
  <si>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</si>
  <si>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</si>
  <si>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</si>
  <si>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</si>
  <si>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</si>
  <si>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</si>
  <si>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</si>
  <si>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</si>
  <si>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</si>
  <si>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</si>
  <si>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</si>
  <si>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</si>
  <si>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</si>
  <si>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</si>
  <si>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</si>
  <si>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</si>
  <si>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</si>
  <si>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</si>
  <si>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</si>
  <si>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</si>
  <si>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</si>
  <si>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</si>
  <si>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</si>
  <si>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</si>
  <si>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</si>
  <si>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</si>
  <si>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</si>
  <si>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</si>
  <si>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</si>
  <si>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</si>
  <si>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</si>
  <si>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</si>
  <si>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</si>
  <si>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</si>
  <si>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</si>
  <si>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</si>
  <si>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</si>
  <si>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</si>
  <si>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</si>
  <si>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</si>
  <si>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</si>
  <si>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</si>
  <si>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</si>
  <si>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</si>
  <si>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</si>
  <si>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</si>
  <si>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</si>
  <si>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</si>
  <si>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</si>
  <si>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</si>
  <si>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</si>
  <si>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</si>
  <si>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</si>
  <si>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</si>
  <si>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</si>
  <si>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</si>
  <si>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</si>
  <si>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</si>
  <si>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</si>
  <si>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</si>
  <si>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</si>
  <si>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</si>
  <si>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</si>
  <si>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</si>
  <si>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</si>
  <si>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</si>
  <si>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</si>
  <si>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</si>
  <si>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</si>
  <si>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</si>
  <si>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</si>
  <si>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</si>
  <si>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</si>
  <si>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</si>
  <si>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</si>
  <si>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</si>
  <si>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</si>
  <si>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</si>
  <si>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</si>
  <si>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</si>
  <si>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</si>
  <si>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</si>
  <si>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</si>
  <si>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</si>
  <si>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</si>
  <si>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</si>
  <si>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</si>
  <si>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</si>
  <si>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</si>
  <si>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</si>
  <si>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</si>
  <si>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</si>
  <si>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</si>
  <si>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</si>
  <si>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</si>
  <si>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</si>
  <si>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</si>
  <si>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</si>
  <si>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</si>
  <si>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</si>
  <si>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</si>
  <si>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</si>
  <si>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</si>
  <si>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</si>
  <si>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</si>
  <si>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</si>
  <si>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</si>
  <si>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</si>
  <si>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</si>
  <si>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</si>
  <si>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</si>
  <si>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</si>
  <si>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</si>
  <si>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</si>
  <si>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</si>
  <si>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</si>
  <si>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</si>
  <si>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</si>
  <si>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</si>
  <si>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</si>
  <si>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</si>
  <si>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</si>
  <si>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</si>
  <si>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</si>
  <si>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</si>
  <si>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</si>
  <si>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</si>
  <si>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</si>
  <si>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</si>
  <si>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</si>
  <si>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</si>
  <si>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</si>
  <si>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</si>
  <si>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</si>
  <si>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</si>
  <si>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</si>
  <si>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</si>
  <si>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</si>
  <si>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</si>
  <si>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</si>
  <si>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</si>
  <si>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</si>
  <si>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</si>
  <si>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</si>
  <si>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</si>
  <si>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</si>
  <si>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</si>
  <si>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</si>
  <si>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</si>
  <si>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</si>
  <si>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</si>
  <si>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</si>
  <si>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</si>
  <si>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</si>
  <si>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</si>
  <si>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</si>
  <si>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</si>
  <si>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</si>
  <si>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</si>
  <si>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</si>
  <si>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</si>
  <si>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</si>
  <si>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</si>
  <si>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</si>
  <si>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</si>
  <si>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</si>
  <si>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</si>
  <si>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</si>
  <si>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</si>
  <si>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</si>
  <si>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</si>
  <si>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</si>
  <si>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</si>
  <si>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</si>
  <si>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</si>
  <si>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</si>
  <si>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</si>
  <si>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</si>
  <si>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</si>
  <si>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</si>
  <si>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</si>
  <si>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</si>
  <si>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</si>
  <si>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</si>
  <si>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</si>
  <si>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</si>
  <si>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</si>
  <si>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</si>
  <si>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</si>
  <si>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</si>
  <si>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</si>
  <si>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</si>
  <si>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</si>
  <si>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</si>
  <si>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</si>
  <si>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</si>
  <si>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</si>
  <si>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</si>
  <si>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</si>
  <si>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</si>
  <si>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</si>
  <si>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</si>
  <si>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</si>
  <si>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</si>
  <si>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</si>
  <si>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</si>
  <si>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</si>
  <si>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</si>
  <si>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</si>
  <si>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</si>
  <si>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</si>
  <si>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</si>
  <si>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</si>
  <si>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</si>
  <si>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</si>
  <si>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</si>
  <si>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</si>
  <si>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</si>
  <si>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</si>
  <si>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</si>
  <si>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</si>
  <si>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</si>
  <si>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</si>
  <si>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</si>
  <si>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</si>
  <si>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</si>
  <si>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</si>
  <si>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</si>
  <si>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</si>
  <si>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</si>
  <si>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</si>
  <si>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</si>
  <si>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</si>
  <si>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</si>
  <si>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</si>
  <si>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</si>
  <si>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</si>
  <si>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</si>
  <si>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</si>
  <si>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</si>
  <si>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</si>
  <si>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</si>
  <si>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</si>
  <si>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</si>
  <si>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</si>
  <si>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</si>
  <si>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</si>
  <si>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</si>
  <si>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</si>
  <si>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</si>
  <si>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</si>
  <si>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</si>
  <si>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</si>
  <si>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</si>
  <si>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</si>
  <si>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</si>
  <si>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</si>
  <si>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</si>
  <si>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</si>
  <si>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</si>
  <si>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</si>
  <si>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</si>
  <si>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</si>
  <si>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</si>
  <si>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</si>
  <si>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</si>
  <si>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</si>
  <si>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</si>
  <si>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</si>
  <si>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</si>
  <si>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</si>
  <si>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</si>
  <si>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</si>
  <si>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</si>
  <si>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</si>
  <si>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</si>
  <si>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</si>
  <si>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</si>
  <si>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</si>
  <si>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</si>
  <si>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</si>
  <si>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</si>
  <si>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</si>
  <si>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</si>
  <si>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</si>
  <si>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</si>
  <si>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</si>
  <si>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</si>
  <si>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</si>
  <si>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</si>
  <si>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</si>
  <si>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</si>
  <si>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</si>
  <si>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</si>
  <si>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</si>
  <si>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</si>
  <si>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</si>
  <si>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</si>
  <si>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</si>
  <si>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</si>
  <si>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</si>
  <si>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</si>
  <si>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</si>
  <si>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</si>
  <si>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</si>
  <si>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</si>
  <si>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</si>
  <si>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</si>
  <si>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</si>
  <si>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</si>
  <si>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</si>
  <si>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</si>
  <si>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</si>
  <si>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</si>
  <si>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</si>
  <si>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</si>
  <si>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</si>
  <si>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</si>
  <si>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</si>
  <si>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</si>
  <si>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</si>
  <si>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</si>
  <si>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</si>
  <si>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</si>
  <si>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</si>
  <si>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</si>
  <si>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</si>
  <si>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</si>
  <si>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</si>
  <si>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</si>
  <si>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</si>
  <si>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</si>
  <si>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</si>
  <si>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</si>
  <si>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</si>
  <si>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</si>
  <si>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</si>
  <si>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</si>
  <si>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</si>
  <si>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</si>
  <si>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</si>
  <si>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</si>
  <si>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</si>
  <si>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</si>
  <si>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</si>
  <si>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</si>
  <si>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</si>
  <si>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</si>
  <si>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</si>
  <si>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</si>
  <si>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</si>
  <si>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</si>
  <si>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</si>
  <si>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</si>
  <si>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</si>
  <si>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</si>
  <si>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</si>
  <si>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</si>
  <si>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</si>
  <si>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</si>
  <si>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</si>
  <si>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</si>
  <si>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</si>
  <si>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</si>
  <si>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</si>
  <si>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</si>
  <si>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</si>
  <si>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</si>
  <si>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</si>
  <si>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</si>
  <si>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</si>
  <si>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</si>
  <si>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</si>
  <si>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</si>
  <si>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</si>
  <si>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</si>
  <si>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</si>
  <si>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</si>
  <si>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</si>
  <si>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</si>
  <si>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</si>
  <si>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</si>
  <si>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</si>
  <si>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</si>
  <si>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</si>
  <si>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</si>
  <si>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</si>
  <si>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</si>
  <si>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</si>
  <si>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</si>
  <si>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</si>
  <si>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</si>
  <si>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</si>
  <si>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</si>
  <si>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</si>
  <si>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</si>
  <si>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</si>
  <si>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</si>
  <si>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</si>
  <si>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</si>
  <si>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</si>
  <si>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</si>
  <si>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</si>
  <si>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</si>
  <si>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</si>
  <si>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</si>
  <si>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</si>
  <si>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</si>
  <si>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</si>
  <si>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</si>
  <si>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</si>
  <si>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</si>
  <si>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</si>
  <si>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</si>
  <si>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</si>
  <si>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</si>
  <si>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</si>
  <si>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</si>
  <si>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</si>
  <si>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</si>
  <si>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</si>
  <si>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</si>
  <si>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</si>
  <si>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</si>
  <si>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</si>
  <si>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</si>
  <si>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</si>
  <si>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</si>
  <si>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</si>
  <si>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</si>
  <si>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</si>
  <si>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</si>
  <si>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</si>
  <si>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</si>
  <si>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</si>
  <si>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</si>
  <si>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</si>
  <si>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</si>
  <si>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</si>
  <si>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</si>
  <si>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</si>
  <si>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</si>
  <si>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</si>
  <si>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</si>
  <si>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</si>
  <si>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</si>
  <si>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</si>
  <si>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</si>
  <si>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</si>
  <si>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</si>
  <si>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</si>
  <si>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</si>
  <si>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</si>
  <si>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</si>
  <si>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</si>
  <si>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</si>
  <si>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</si>
  <si>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</si>
  <si>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</si>
  <si>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</si>
  <si>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</si>
  <si>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</si>
  <si>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</si>
  <si>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</si>
  <si>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</si>
  <si>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</si>
  <si>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</si>
  <si>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</si>
  <si>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</si>
  <si>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</si>
  <si>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</si>
  <si>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</si>
  <si>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</si>
  <si>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</si>
  <si>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</si>
  <si>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</si>
  <si>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</si>
  <si>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</si>
  <si>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</si>
  <si>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</si>
  <si>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</si>
  <si>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</si>
  <si>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</si>
  <si>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</si>
  <si>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</si>
  <si>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</si>
  <si>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</si>
  <si>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</si>
  <si>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</si>
  <si>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</si>
  <si>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</si>
  <si>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</si>
  <si>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</si>
  <si>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</si>
  <si>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</si>
  <si>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</si>
  <si>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</si>
  <si>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</si>
  <si>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</si>
  <si>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</si>
  <si>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</si>
  <si>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</si>
  <si>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</si>
  <si>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</si>
  <si>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</si>
  <si>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</si>
  <si>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</si>
  <si>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</si>
  <si>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</si>
  <si>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</si>
  <si>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</si>
  <si>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</si>
  <si>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</si>
  <si>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</si>
  <si>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</si>
  <si>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</si>
  <si>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</si>
  <si>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</si>
  <si>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</si>
  <si>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</si>
  <si>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</si>
  <si>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</si>
  <si>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</si>
  <si>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</si>
  <si>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</si>
  <si>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</si>
  <si>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</si>
  <si>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</si>
  <si>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</si>
  <si>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</si>
  <si>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</si>
  <si>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</si>
  <si>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</si>
  <si>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</si>
  <si>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</si>
  <si>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</si>
  <si>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</si>
  <si>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</si>
  <si>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</si>
  <si>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</si>
  <si>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</si>
  <si>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</si>
  <si>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</si>
  <si>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</si>
  <si>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</si>
  <si>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</si>
  <si>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</si>
  <si>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</si>
  <si>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</si>
  <si>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</si>
  <si>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</si>
  <si>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</si>
  <si>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</si>
  <si>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</si>
  <si>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</si>
  <si>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</si>
  <si>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</si>
  <si>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</si>
  <si>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</si>
  <si>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</si>
  <si>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</si>
  <si>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</si>
  <si>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</si>
  <si>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</si>
  <si>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</si>
  <si>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</si>
  <si>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</si>
  <si>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</si>
  <si>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</si>
  <si>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</si>
  <si>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</si>
  <si>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</si>
  <si>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</si>
  <si>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</si>
  <si>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</si>
  <si>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</si>
  <si>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</si>
  <si>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</si>
  <si>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</si>
  <si>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</si>
  <si>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</si>
  <si>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</si>
  <si>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</si>
  <si>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</si>
  <si>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</si>
  <si>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</si>
  <si>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</si>
  <si>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</si>
  <si>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</si>
  <si>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</si>
  <si>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</si>
  <si>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</si>
  <si>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</si>
  <si>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</si>
  <si>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</si>
  <si>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</si>
  <si>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</si>
  <si>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</si>
  <si>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</si>
  <si>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</si>
  <si>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</si>
  <si>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</si>
  <si>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</si>
  <si>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</si>
  <si>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</si>
  <si>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</si>
  <si>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</si>
  <si>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</si>
  <si>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</si>
  <si>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</si>
  <si>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</si>
  <si>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</si>
  <si>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</si>
  <si>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</si>
  <si>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</si>
  <si>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</si>
  <si>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</si>
  <si>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</si>
  <si>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</si>
  <si>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</si>
  <si>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</si>
  <si>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</si>
  <si>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</si>
  <si>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</si>
  <si>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</si>
  <si>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</si>
  <si>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</si>
  <si>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</si>
  <si>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</si>
  <si>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</si>
  <si>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</si>
  <si>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</si>
  <si>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</si>
  <si>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</si>
  <si>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</si>
  <si>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</si>
  <si>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</si>
  <si>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</si>
  <si>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</si>
  <si>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</si>
  <si>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</si>
  <si>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</si>
  <si>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</si>
  <si>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</si>
  <si>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</si>
  <si>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</si>
  <si>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</si>
  <si>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</si>
  <si>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</si>
  <si>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</si>
  <si>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</si>
  <si>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</si>
  <si>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</si>
  <si>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</si>
  <si>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</si>
  <si>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</si>
  <si>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</si>
  <si>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</si>
  <si>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</si>
  <si>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</si>
  <si>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</si>
  <si>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</si>
  <si>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</si>
  <si>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</si>
  <si>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</si>
  <si>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</si>
  <si>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</si>
  <si>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</si>
  <si>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</si>
  <si>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</si>
  <si>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</si>
  <si>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</si>
  <si>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</si>
  <si>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</si>
  <si>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</si>
  <si>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</si>
  <si>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</si>
  <si>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</si>
  <si>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</si>
  <si>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</si>
  <si>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</si>
  <si>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</si>
  <si>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</si>
  <si>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</si>
  <si>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</si>
  <si>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</si>
  <si>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</si>
  <si>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</si>
  <si>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</si>
  <si>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</si>
  <si>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</si>
  <si>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</si>
  <si>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</si>
  <si>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</si>
  <si>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</si>
  <si>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</si>
  <si>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</si>
  <si>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</si>
  <si>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</si>
  <si>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</si>
  <si>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</si>
  <si>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</si>
  <si>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</si>
  <si>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</si>
  <si>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</si>
  <si>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</si>
  <si>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</si>
  <si>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</si>
  <si>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</si>
  <si>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</si>
  <si>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</si>
  <si>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</si>
  <si>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</si>
  <si>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</si>
  <si>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</si>
  <si>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</si>
  <si>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</si>
  <si>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</si>
  <si>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</si>
  <si>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</si>
  <si>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</si>
  <si>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</si>
  <si>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</si>
  <si>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</si>
  <si>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</si>
  <si>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</si>
  <si>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</si>
  <si>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</si>
  <si>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</si>
  <si>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</si>
  <si>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</si>
  <si>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</si>
  <si>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</si>
  <si>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</si>
  <si>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</si>
  <si>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</si>
  <si>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</si>
  <si>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</si>
  <si>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</si>
  <si>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</si>
  <si>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</si>
  <si>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</si>
  <si>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</si>
  <si>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</si>
  <si>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</si>
  <si>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</si>
  <si>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</si>
  <si>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</si>
  <si>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</si>
  <si>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</si>
  <si>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</si>
  <si>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</si>
  <si>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</si>
  <si>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</si>
  <si>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</si>
  <si>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</si>
  <si>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</si>
  <si>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</si>
  <si>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</si>
  <si>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</si>
  <si>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</si>
  <si>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</si>
  <si>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</si>
  <si>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</si>
  <si>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</si>
  <si>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</si>
  <si>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</si>
  <si>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</si>
  <si>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</si>
  <si>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</si>
  <si>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</si>
  <si>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</si>
  <si>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</si>
  <si>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</si>
  <si>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</si>
  <si>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</si>
  <si>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</si>
  <si>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</si>
  <si>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</si>
  <si>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</si>
  <si>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</si>
  <si>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</si>
  <si>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</si>
  <si>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</si>
  <si>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</si>
  <si>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</si>
  <si>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</si>
  <si>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</si>
  <si>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</si>
  <si>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</si>
  <si>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</si>
  <si>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</si>
  <si>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</si>
  <si>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</si>
  <si>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</si>
  <si>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</si>
  <si>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</si>
  <si>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</si>
  <si>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</si>
  <si>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</si>
  <si>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</si>
  <si>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</si>
  <si>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</si>
  <si>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</si>
  <si>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</si>
  <si>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</si>
  <si>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</si>
  <si>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</si>
  <si>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</si>
  <si>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</si>
  <si>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</si>
  <si>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</si>
  <si>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</si>
  <si>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</si>
  <si>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</si>
  <si>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</si>
  <si>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</si>
  <si>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</si>
  <si>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</si>
  <si>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</si>
  <si>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</si>
  <si>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</si>
  <si>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</si>
  <si>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</si>
  <si>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</si>
  <si>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</si>
  <si>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</si>
  <si>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</si>
  <si>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</si>
  <si>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</si>
  <si>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</si>
  <si>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</si>
  <si>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</si>
  <si>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</si>
  <si>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</si>
  <si>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</si>
  <si>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</si>
  <si>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</si>
  <si>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</si>
  <si>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</si>
  <si>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</si>
  <si>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</si>
  <si>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</si>
  <si>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</si>
  <si>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</si>
  <si>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</si>
  <si>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</si>
  <si>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</si>
  <si>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</si>
  <si>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</si>
  <si>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</si>
  <si>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</si>
  <si>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</si>
  <si>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</si>
  <si>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</si>
  <si>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</si>
  <si>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</si>
  <si>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</si>
  <si>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</si>
  <si>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</si>
  <si>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</si>
  <si>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</si>
  <si>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</si>
  <si>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</si>
  <si>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</si>
  <si>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</si>
  <si>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</si>
  <si>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</si>
  <si>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</si>
  <si>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</si>
  <si>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</si>
  <si>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</si>
  <si>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</si>
  <si>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</si>
  <si>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</si>
  <si>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</si>
  <si>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</si>
  <si>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</si>
  <si>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</si>
  <si>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</si>
  <si>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</si>
  <si>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</si>
  <si>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</si>
  <si>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</si>
  <si>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</si>
  <si>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</si>
  <si>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</si>
  <si>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</si>
  <si>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</si>
  <si>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</si>
  <si>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</si>
  <si>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</si>
  <si>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</si>
  <si>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</si>
  <si>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</si>
  <si>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</si>
  <si>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</si>
  <si>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</si>
  <si>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</si>
  <si>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</si>
  <si>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</si>
  <si>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</si>
  <si>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</si>
  <si>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</si>
  <si>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</si>
  <si>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</si>
  <si>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</si>
  <si>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</si>
  <si>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</si>
  <si>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</si>
  <si>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</si>
  <si>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</si>
  <si>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</si>
  <si>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</si>
  <si>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</si>
  <si>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</si>
  <si>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</si>
  <si>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</si>
  <si>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</si>
  <si>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</si>
  <si>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</si>
  <si>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</si>
  <si>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</si>
  <si>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</si>
  <si>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</si>
  <si>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</si>
  <si>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</si>
  <si>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</si>
  <si>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</si>
  <si>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</si>
  <si>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</si>
  <si>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</si>
  <si>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</si>
  <si>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</si>
  <si>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</si>
  <si>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</si>
  <si>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</si>
  <si>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</si>
  <si>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</si>
  <si>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</si>
  <si>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</si>
  <si>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</si>
  <si>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</si>
  <si>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</si>
  <si>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</si>
  <si>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</si>
  <si>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</si>
  <si>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</si>
  <si>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</si>
  <si>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</si>
  <si>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</si>
  <si>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</si>
  <si>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</si>
  <si>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</si>
  <si>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</si>
  <si>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</si>
  <si>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</si>
  <si>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</si>
  <si>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</si>
  <si>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</si>
  <si>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</si>
  <si>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</si>
  <si>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</si>
  <si>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</si>
  <si>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</si>
  <si>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</si>
  <si>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</si>
  <si>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</si>
  <si>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</si>
  <si>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</si>
  <si>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</si>
  <si>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</si>
  <si>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</si>
  <si>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</si>
  <si>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</si>
  <si>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</si>
  <si>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</si>
  <si>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</si>
  <si>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</si>
  <si>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</si>
  <si>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</si>
  <si>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</si>
  <si>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</si>
  <si>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</si>
  <si>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</si>
  <si>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</si>
  <si>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</si>
  <si>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</si>
  <si>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</si>
  <si>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</si>
  <si>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</si>
  <si>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</si>
  <si>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</si>
  <si>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</si>
  <si>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</si>
  <si>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</si>
  <si>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</si>
  <si>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</si>
  <si>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</si>
  <si>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</si>
  <si>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</si>
  <si>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</si>
  <si>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</si>
  <si>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</si>
  <si>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</si>
  <si>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</si>
  <si>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</si>
  <si>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</si>
  <si>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</si>
  <si>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</si>
  <si>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</si>
  <si>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</si>
  <si>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</si>
  <si>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</si>
  <si>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</si>
  <si>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</si>
  <si>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</si>
  <si>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</si>
  <si>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</si>
  <si>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</si>
  <si>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</si>
  <si>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</si>
  <si>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</si>
  <si>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</si>
  <si>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</si>
  <si>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</si>
  <si>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</si>
  <si>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</si>
  <si>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</si>
  <si>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</si>
  <si>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</si>
  <si>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</si>
  <si>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</si>
  <si>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</si>
  <si>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</si>
  <si>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</si>
  <si>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</si>
  <si>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</si>
  <si>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</si>
  <si>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</si>
  <si>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</si>
  <si>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</si>
  <si>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</si>
  <si>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</si>
  <si>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</si>
  <si>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</si>
  <si>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</si>
  <si>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</si>
  <si>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</si>
  <si>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</si>
  <si>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</si>
  <si>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</si>
  <si>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</si>
  <si>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</si>
  <si>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</si>
  <si>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</si>
  <si>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</si>
  <si>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</si>
  <si>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</si>
  <si>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</si>
  <si>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</si>
  <si>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</si>
  <si>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</si>
  <si>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</si>
  <si>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</si>
  <si>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</si>
  <si>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</si>
  <si>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</si>
  <si>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</si>
  <si>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</si>
  <si>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</si>
  <si>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</si>
  <si>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</si>
  <si>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</si>
  <si>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</si>
  <si>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</si>
  <si>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</si>
  <si>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</si>
  <si>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</si>
  <si>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</si>
  <si>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</si>
  <si>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</si>
  <si>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</si>
  <si>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</si>
  <si>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</si>
  <si>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</si>
  <si>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</si>
  <si>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</si>
  <si>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</si>
  <si>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</si>
  <si>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</si>
  <si>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</si>
  <si>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</si>
  <si>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</si>
  <si>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</si>
  <si>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</si>
  <si>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</si>
  <si>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</si>
  <si>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</si>
  <si>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</si>
  <si>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</si>
  <si>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</si>
  <si>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</si>
  <si>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</si>
  <si>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</si>
  <si>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</si>
  <si>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</si>
  <si>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</si>
  <si>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</si>
  <si>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</si>
  <si>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</si>
  <si>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</si>
  <si>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</si>
  <si>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</si>
  <si>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</si>
  <si>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</si>
  <si>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</si>
  <si>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</si>
  <si>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</si>
  <si>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</si>
  <si>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</si>
  <si>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</si>
  <si>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</si>
  <si>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</si>
  <si>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</si>
  <si>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</si>
  <si>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</si>
  <si>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</si>
  <si>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</si>
  <si>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</si>
  <si>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</si>
  <si>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</si>
  <si>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</si>
  <si>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</si>
  <si>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</si>
  <si>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</si>
  <si>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</si>
  <si>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</si>
  <si>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</si>
  <si>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</si>
  <si>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</si>
  <si>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</si>
  <si>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</si>
  <si>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</si>
  <si>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</si>
  <si>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</si>
  <si>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</si>
  <si>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</si>
  <si>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</si>
  <si>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</si>
  <si>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</si>
  <si>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</si>
  <si>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</si>
  <si>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</si>
  <si>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</si>
  <si>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</si>
  <si>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</si>
  <si>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</si>
  <si>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</si>
  <si>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</si>
  <si>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</si>
  <si>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</si>
  <si>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</si>
  <si>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</si>
  <si>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</si>
  <si>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</si>
  <si>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</si>
  <si>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</si>
  <si>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</si>
  <si>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</si>
  <si>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</si>
  <si>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</si>
  <si>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</si>
  <si>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</si>
  <si>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</si>
  <si>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</si>
  <si>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</si>
  <si>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</si>
  <si>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</si>
  <si>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</si>
  <si>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</si>
  <si>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</si>
  <si>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</si>
  <si>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</si>
  <si>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</si>
  <si>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</si>
  <si>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</si>
  <si>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</si>
  <si>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</si>
  <si>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</si>
  <si>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</si>
  <si>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</si>
  <si>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</si>
  <si>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</si>
  <si>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</si>
  <si>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</si>
  <si>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</si>
  <si>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</si>
  <si>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</si>
  <si>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</si>
  <si>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</si>
  <si>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</si>
  <si>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</si>
  <si>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</si>
  <si>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</si>
  <si>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</si>
  <si>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</si>
  <si>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</si>
  <si>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</si>
  <si>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</si>
  <si>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</si>
  <si>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</si>
  <si>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</si>
  <si>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</si>
  <si>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</si>
  <si>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</si>
  <si>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</si>
  <si>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</si>
  <si>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</si>
  <si>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</si>
  <si>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</si>
  <si>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</si>
  <si>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</si>
  <si>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</si>
  <si>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</si>
  <si>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</si>
  <si>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</si>
  <si>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</si>
  <si>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</si>
  <si>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</si>
  <si>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</si>
  <si>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</si>
  <si>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</si>
  <si>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</si>
  <si>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</si>
  <si>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</si>
  <si>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</si>
  <si>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</si>
  <si>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</si>
  <si>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</si>
  <si>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</si>
  <si>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</si>
  <si>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</si>
  <si>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</si>
  <si>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</si>
  <si>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</si>
  <si>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</si>
  <si>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</si>
  <si>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</si>
  <si>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</si>
  <si>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</si>
  <si>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</si>
  <si>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</si>
  <si>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</si>
  <si>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</si>
  <si>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</si>
  <si>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</si>
  <si>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</si>
  <si>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</si>
  <si>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</si>
  <si>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</si>
  <si>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</si>
  <si>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</si>
  <si>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</si>
  <si>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</si>
  <si>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</si>
  <si>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</si>
  <si>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</si>
  <si>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</si>
  <si>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</si>
  <si>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</si>
  <si>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</si>
  <si>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</si>
  <si>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</si>
  <si>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</si>
  <si>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</si>
  <si>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</si>
  <si>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</si>
  <si>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</si>
  <si>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</si>
  <si>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</si>
  <si>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</si>
  <si>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</si>
  <si>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</si>
  <si>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</si>
  <si>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</si>
  <si>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</si>
  <si>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</si>
  <si>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</si>
  <si>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</si>
  <si>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</si>
  <si>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</si>
  <si>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</si>
  <si>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</si>
  <si>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</si>
  <si>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</si>
  <si>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</si>
  <si>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</si>
  <si>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</si>
  <si>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</si>
  <si>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</si>
  <si>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</si>
  <si>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</si>
  <si>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</si>
  <si>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</si>
  <si>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</si>
  <si>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</si>
  <si>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</si>
  <si>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</si>
  <si>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</si>
  <si>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</si>
  <si>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</si>
  <si>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</si>
  <si>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</si>
  <si>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</si>
  <si>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</si>
  <si>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</si>
  <si>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</si>
  <si>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</si>
  <si>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</si>
  <si>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</si>
  <si>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</si>
  <si>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</si>
  <si>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</si>
  <si>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</si>
  <si>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</si>
  <si>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</si>
  <si>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</si>
  <si>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</si>
  <si>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</si>
  <si>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</si>
  <si>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</si>
  <si>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</si>
  <si>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</si>
  <si>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</si>
  <si>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</si>
  <si>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</si>
  <si>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</si>
  <si>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</si>
  <si>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</si>
  <si>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</si>
  <si>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</si>
  <si>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</si>
  <si>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</si>
  <si>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</si>
  <si>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</si>
  <si>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</si>
  <si>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</si>
  <si>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</si>
  <si>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</si>
  <si>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</si>
  <si>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</si>
  <si>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</si>
  <si>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</si>
  <si>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</si>
  <si>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</si>
  <si>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</si>
  <si>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</si>
  <si>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</si>
  <si>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</si>
  <si>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</si>
  <si>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</si>
  <si>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</si>
  <si>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</si>
  <si>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</si>
  <si>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</si>
  <si>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</si>
  <si>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</si>
  <si>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</si>
  <si>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</si>
  <si>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</si>
  <si>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</si>
  <si>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</si>
  <si>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</si>
  <si>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</si>
  <si>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</si>
  <si>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</si>
  <si>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</si>
  <si>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</si>
  <si>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</si>
  <si>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</si>
  <si>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</si>
  <si>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</si>
  <si>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</si>
  <si>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</si>
  <si>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</si>
  <si>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</si>
  <si>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</si>
  <si>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</si>
  <si>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</si>
  <si>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</si>
  <si>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</si>
  <si>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</si>
  <si>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</si>
  <si>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</si>
  <si>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</si>
  <si>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</si>
  <si>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</si>
  <si>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</si>
  <si>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</si>
  <si>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</si>
  <si>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</si>
  <si>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</si>
  <si>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</si>
  <si>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</si>
  <si>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</si>
  <si>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</si>
  <si>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</si>
  <si>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</si>
  <si>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</si>
  <si>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</si>
  <si>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</si>
  <si>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</si>
  <si>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</si>
  <si>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</si>
  <si>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</si>
  <si>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</si>
  <si>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</si>
  <si>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</si>
  <si>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</si>
  <si>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</si>
  <si>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</si>
  <si>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</si>
  <si>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</si>
  <si>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</si>
  <si>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</si>
  <si>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</si>
  <si>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</si>
  <si>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</si>
  <si>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</si>
  <si>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</si>
  <si>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</si>
  <si>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</si>
  <si>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</si>
  <si>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</si>
  <si>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</si>
  <si>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</si>
  <si>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</si>
  <si>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</si>
  <si>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</si>
  <si>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</si>
  <si>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</si>
  <si>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</si>
  <si>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</si>
  <si>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</si>
  <si>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</si>
  <si>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</si>
  <si>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</si>
  <si>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</si>
  <si>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</si>
  <si>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</si>
  <si>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</si>
  <si>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</si>
  <si>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</si>
  <si>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</si>
  <si>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</si>
  <si>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</si>
  <si>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</si>
  <si>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</si>
  <si>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</si>
  <si>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</si>
  <si>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</si>
  <si>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</si>
  <si>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</si>
  <si>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</si>
  <si>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</si>
  <si>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</si>
  <si>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</si>
  <si>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</si>
  <si>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</si>
  <si>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</si>
  <si>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</si>
  <si>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</si>
  <si>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</si>
  <si>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</si>
  <si>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</si>
  <si>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</si>
  <si>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</si>
  <si>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</si>
  <si>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</si>
  <si>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</si>
  <si>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</si>
  <si>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</si>
  <si>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</si>
  <si>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</si>
  <si>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</si>
  <si>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</si>
  <si>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</si>
  <si>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</si>
  <si>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</si>
  <si>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</si>
  <si>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</si>
  <si>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</si>
  <si>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</si>
  <si>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</si>
  <si>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</si>
  <si>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</si>
  <si>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</si>
  <si>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</si>
  <si>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</si>
  <si>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</si>
  <si>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</si>
  <si>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</si>
  <si>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</si>
  <si>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</si>
  <si>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</si>
  <si>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</si>
  <si>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</si>
  <si>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</si>
  <si>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</si>
  <si>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</si>
  <si>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</si>
  <si>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</si>
  <si>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</si>
  <si>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</si>
  <si>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</si>
  <si>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</si>
  <si>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</si>
  <si>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</si>
  <si>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</si>
  <si>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</si>
  <si>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</si>
  <si>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</si>
  <si>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</si>
  <si>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</si>
  <si>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</si>
  <si>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</si>
  <si>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</si>
  <si>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</si>
  <si>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</si>
  <si>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</si>
  <si>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</si>
  <si>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</si>
  <si>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</si>
  <si>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</si>
  <si>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</si>
  <si>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</si>
  <si>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</si>
  <si>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</si>
  <si>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</si>
  <si>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</si>
  <si>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</si>
  <si>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</si>
  <si>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</si>
  <si>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</si>
  <si>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</si>
  <si>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</si>
  <si>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</si>
  <si>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</si>
  <si>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</si>
  <si>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</si>
  <si>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</si>
  <si>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</si>
  <si>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</si>
  <si>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</si>
  <si>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</si>
  <si>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</si>
  <si>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</si>
  <si>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</si>
  <si>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</si>
  <si>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</si>
  <si>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</si>
  <si>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</si>
  <si>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</si>
  <si>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</si>
  <si>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</si>
  <si>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</si>
  <si>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</si>
  <si>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</si>
  <si>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</si>
  <si>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</si>
  <si>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</si>
  <si>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</si>
  <si>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</si>
  <si>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</si>
  <si>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</si>
  <si>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</si>
  <si>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</si>
  <si>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</si>
  <si>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</si>
  <si>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</si>
  <si>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</si>
  <si>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</si>
  <si>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</si>
  <si>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</si>
  <si>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</si>
  <si>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</si>
  <si>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</si>
  <si>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</si>
  <si>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</si>
  <si>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</si>
  <si>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</si>
  <si>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</si>
  <si>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</si>
  <si>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</si>
  <si>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</si>
  <si>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</si>
  <si>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</si>
  <si>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</si>
  <si>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</si>
  <si>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</si>
  <si>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</si>
  <si>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</si>
  <si>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</si>
  <si>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</si>
  <si>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</si>
  <si>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</si>
  <si>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</si>
  <si>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</si>
  <si>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</si>
  <si>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</si>
  <si>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</si>
  <si>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</si>
  <si>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</si>
  <si>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</si>
  <si>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</si>
  <si>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</si>
  <si>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</si>
  <si>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</si>
  <si>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</si>
  <si>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</si>
  <si>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</si>
  <si>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</si>
  <si>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</si>
  <si>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</si>
  <si>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</si>
  <si>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</si>
  <si>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</si>
  <si>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</si>
  <si>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</si>
  <si>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</si>
  <si>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</si>
  <si>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</si>
  <si>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</si>
  <si>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</si>
  <si>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</si>
  <si>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</si>
  <si>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</si>
  <si>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</si>
  <si>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</si>
  <si>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</si>
  <si>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</si>
  <si>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</si>
  <si>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</si>
  <si>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</si>
  <si>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</si>
  <si>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</si>
  <si>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</si>
  <si>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</si>
  <si>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</si>
  <si>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</si>
  <si>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</si>
  <si>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</si>
  <si>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</si>
  <si>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</si>
  <si>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</si>
  <si>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</si>
  <si>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</si>
  <si>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</si>
  <si>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</si>
  <si>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</si>
  <si>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</si>
  <si>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</si>
  <si>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</si>
  <si>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</si>
  <si>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</si>
  <si>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</si>
  <si>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</si>
  <si>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</si>
  <si>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</si>
  <si>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</si>
  <si>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</si>
  <si>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</si>
  <si>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</si>
  <si>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</si>
  <si>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</si>
  <si>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</si>
  <si>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</si>
  <si>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</si>
  <si>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</si>
  <si>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</si>
  <si>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</si>
  <si>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</si>
  <si>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</si>
  <si>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</si>
  <si>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</si>
  <si>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</si>
  <si>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</si>
  <si>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</si>
  <si>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</si>
  <si>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</si>
  <si>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</si>
  <si>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</si>
  <si>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</si>
  <si>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</si>
  <si>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</si>
  <si>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</si>
  <si>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</si>
  <si>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</si>
  <si>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</si>
  <si>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</si>
  <si>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</si>
  <si>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</si>
  <si>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</si>
  <si>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</si>
  <si>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</si>
  <si>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</si>
  <si>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</si>
  <si>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</si>
  <si>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</si>
  <si>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</si>
  <si>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</si>
  <si>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</si>
  <si>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</si>
  <si>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</si>
  <si>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</si>
  <si>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</si>
  <si>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</si>
  <si>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</si>
  <si>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</si>
  <si>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</si>
  <si>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</si>
  <si>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</si>
  <si>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</si>
  <si>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</si>
  <si>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</si>
  <si>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</si>
  <si>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</si>
  <si>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</si>
  <si>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</si>
  <si>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</si>
  <si>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</si>
  <si>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</si>
  <si>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</si>
  <si>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</si>
  <si>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</si>
  <si>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</si>
  <si>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</si>
  <si>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</si>
  <si>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</si>
  <si>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</si>
  <si>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</si>
  <si>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</si>
  <si>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</si>
  <si>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</si>
  <si>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</si>
  <si>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</si>
  <si>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</si>
  <si>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</si>
  <si>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</si>
  <si>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</si>
  <si>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</si>
  <si>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</si>
  <si>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</si>
  <si>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</si>
  <si>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</si>
  <si>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</si>
  <si>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</si>
  <si>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</si>
  <si>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</si>
  <si>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</si>
  <si>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</si>
  <si>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</si>
  <si>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</si>
  <si>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</si>
  <si>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</si>
  <si>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</si>
  <si>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</si>
  <si>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</si>
  <si>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</si>
  <si>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</si>
  <si>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</si>
  <si>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</si>
  <si>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</si>
  <si>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</si>
  <si>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</si>
  <si>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</si>
  <si>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</si>
  <si>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</si>
  <si>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</si>
  <si>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</si>
  <si>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</si>
  <si>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</si>
  <si>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</si>
  <si>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</si>
  <si>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</si>
  <si>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</si>
  <si>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</si>
  <si>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</si>
  <si>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</si>
  <si>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</si>
  <si>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</si>
  <si>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</si>
  <si>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</si>
  <si>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</si>
  <si>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</si>
  <si>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</si>
  <si>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</si>
  <si>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</si>
  <si>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</si>
  <si>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</si>
  <si>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</si>
  <si>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</si>
  <si>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</si>
  <si>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</si>
  <si>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</si>
  <si>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</si>
  <si>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</si>
  <si>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</si>
  <si>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</si>
  <si>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</si>
  <si>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</si>
  <si>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</si>
  <si>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</si>
  <si>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</si>
  <si>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</si>
  <si>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</si>
  <si>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</si>
  <si>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</si>
  <si>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</si>
  <si>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</si>
  <si>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</si>
  <si>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</si>
  <si>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</si>
  <si>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</si>
  <si>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</si>
  <si>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</si>
  <si>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</si>
  <si>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</si>
  <si>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</si>
  <si>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</si>
  <si>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</si>
  <si>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</si>
  <si>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</si>
  <si>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</si>
  <si>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</si>
  <si>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</si>
  <si>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</si>
  <si>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</si>
  <si>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</si>
  <si>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</si>
  <si>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</si>
  <si>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</si>
  <si>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</si>
  <si>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</si>
  <si>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</si>
  <si>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</si>
  <si>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</si>
  <si>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</si>
  <si>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</si>
  <si>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</si>
  <si>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</si>
  <si>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</si>
  <si>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</si>
  <si>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</si>
  <si>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</si>
  <si>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</si>
  <si>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</si>
  <si>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</si>
  <si>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</si>
  <si>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</si>
  <si>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</si>
  <si>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</si>
  <si>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</si>
  <si>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</si>
  <si>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</si>
  <si>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</si>
  <si>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</si>
  <si>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</si>
  <si>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</si>
  <si>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</si>
  <si>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</si>
  <si>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</si>
  <si>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</si>
  <si>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</si>
  <si>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</si>
  <si>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</si>
  <si>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</si>
  <si>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</si>
  <si>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</si>
  <si>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</si>
  <si>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</si>
  <si>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</si>
  <si>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</si>
  <si>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</si>
  <si>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</si>
  <si>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</si>
  <si>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</si>
  <si>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</si>
  <si>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</si>
  <si>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</si>
  <si>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</si>
  <si>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</si>
  <si>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</si>
  <si>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</si>
  <si>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</si>
  <si>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</si>
  <si>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</si>
  <si>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</si>
  <si>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</si>
  <si>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</si>
  <si>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</si>
  <si>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</si>
  <si>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</si>
  <si>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</si>
  <si>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</si>
  <si>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</si>
  <si>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</si>
  <si>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</si>
  <si>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</si>
  <si>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</si>
  <si>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</si>
  <si>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</si>
  <si>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</si>
  <si>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</si>
  <si>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</si>
  <si>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</si>
  <si>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</si>
  <si>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</si>
  <si>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</si>
  <si>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</si>
  <si>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</si>
  <si>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</si>
  <si>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</si>
  <si>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</si>
  <si>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</si>
  <si>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</si>
  <si>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</si>
  <si>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</si>
  <si>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</si>
  <si>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</si>
  <si>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</si>
  <si>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</si>
  <si>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</si>
  <si>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</si>
  <si>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</si>
  <si>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</si>
  <si>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</si>
  <si>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</si>
  <si>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</si>
  <si>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</si>
  <si>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</si>
  <si>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</si>
  <si>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</si>
  <si>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</si>
  <si>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</si>
  <si>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</si>
  <si>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</si>
  <si>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</si>
  <si>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</si>
  <si>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</si>
  <si>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</si>
  <si>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</si>
  <si>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</si>
  <si>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</si>
  <si>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</si>
  <si>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</si>
  <si>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</si>
  <si>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</si>
  <si>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</si>
  <si>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</si>
  <si>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</si>
  <si>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</si>
  <si>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</si>
  <si>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</si>
  <si>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</si>
  <si>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</si>
  <si>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</si>
  <si>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</si>
  <si>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</si>
  <si>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</si>
  <si>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</si>
  <si>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</si>
  <si>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</si>
  <si>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</si>
  <si>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</si>
  <si>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</si>
  <si>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</si>
  <si>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</si>
  <si>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</si>
  <si>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</si>
  <si>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</si>
  <si>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</si>
  <si>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</si>
  <si>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</si>
  <si>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</si>
  <si>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</si>
  <si>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</si>
  <si>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</si>
  <si>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</si>
  <si>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</si>
  <si>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</si>
  <si>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</si>
  <si>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</si>
  <si>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</si>
  <si>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</si>
  <si>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</si>
  <si>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</si>
  <si>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</si>
  <si>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</si>
  <si>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</si>
  <si>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</si>
  <si>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</si>
  <si>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</si>
  <si>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</si>
  <si>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</si>
  <si>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</si>
  <si>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</si>
  <si>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</si>
  <si>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</si>
  <si>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</si>
  <si>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</si>
  <si>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</si>
  <si>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</si>
  <si>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</si>
  <si>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</si>
  <si>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</si>
  <si>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</si>
  <si>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</si>
  <si>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</si>
  <si>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</si>
  <si>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</si>
  <si>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</si>
  <si>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</si>
  <si>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</si>
  <si>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</si>
  <si>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</si>
  <si>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</si>
  <si>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</si>
  <si>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</si>
  <si>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</si>
  <si>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</si>
  <si>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</si>
  <si>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</si>
  <si>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</si>
  <si>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</si>
  <si>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</si>
  <si>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</si>
  <si>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</si>
  <si>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</si>
  <si>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</si>
  <si>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</si>
  <si>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</si>
  <si>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</si>
  <si>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</si>
  <si>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</si>
  <si>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</si>
  <si>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</si>
  <si>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</si>
  <si>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</si>
  <si>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</si>
  <si>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</si>
  <si>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</si>
  <si>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</si>
  <si>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</si>
  <si>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</si>
  <si>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</si>
  <si>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</si>
  <si>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</si>
  <si>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</si>
  <si>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</si>
  <si>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</si>
  <si>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</si>
  <si>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</si>
  <si>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</si>
  <si>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</si>
  <si>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</si>
  <si>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</si>
  <si>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</si>
  <si>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</si>
  <si>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</si>
  <si>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</si>
  <si>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</si>
  <si>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</si>
  <si>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</si>
  <si>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</si>
  <si>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</si>
  <si>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</si>
  <si>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</si>
  <si>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</si>
  <si>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</si>
  <si>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</si>
  <si>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</si>
  <si>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</si>
  <si>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</si>
  <si>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</si>
  <si>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</si>
  <si>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</si>
  <si>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</si>
  <si>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</si>
  <si>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</si>
  <si>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</si>
  <si>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</si>
  <si>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</si>
  <si>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</si>
  <si>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</si>
  <si>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</si>
  <si>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</si>
  <si>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</si>
  <si>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</si>
  <si>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</si>
  <si>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</si>
  <si>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</si>
  <si>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</si>
  <si>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</si>
  <si>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</si>
  <si>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</si>
  <si>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</si>
  <si>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</si>
  <si>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</si>
  <si>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</si>
  <si>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</si>
  <si>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</si>
  <si>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</si>
  <si>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</si>
  <si>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</si>
  <si>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</si>
  <si>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</si>
  <si>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</si>
  <si>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</si>
  <si>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</si>
  <si>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</si>
  <si>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</si>
  <si>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</si>
  <si>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</si>
  <si>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</si>
  <si>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</si>
  <si>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</si>
  <si>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</si>
  <si>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</si>
  <si>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</si>
  <si>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</si>
  <si>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</si>
  <si>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</si>
  <si>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</si>
  <si>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</si>
  <si>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</si>
  <si>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</si>
  <si>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</si>
  <si>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</si>
  <si>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</si>
  <si>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</si>
  <si>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</si>
  <si>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</si>
  <si>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</si>
  <si>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</si>
  <si>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</si>
  <si>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</si>
  <si>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</si>
  <si>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</si>
  <si>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</si>
  <si>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</si>
  <si>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</si>
  <si>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</si>
  <si>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</si>
  <si>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</si>
  <si>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</si>
  <si>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</si>
  <si>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</si>
  <si>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</si>
  <si>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</si>
  <si>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</si>
  <si>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</si>
  <si>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</si>
  <si>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</si>
  <si>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</si>
  <si>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</si>
  <si>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</si>
  <si>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</si>
  <si>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</si>
  <si>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</si>
  <si>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</si>
  <si>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</si>
  <si>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</si>
  <si>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</si>
  <si>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</si>
  <si>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</si>
  <si>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</si>
  <si>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</si>
  <si>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</si>
  <si>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</si>
  <si>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</si>
  <si>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</si>
  <si>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</si>
  <si>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</si>
  <si>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</si>
  <si>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</si>
  <si>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</si>
  <si>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</si>
  <si>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</si>
  <si>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</si>
  <si>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</si>
  <si>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</si>
  <si>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</si>
  <si>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</si>
  <si>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</si>
  <si>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</si>
  <si>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</si>
  <si>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</si>
  <si>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</si>
  <si>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</si>
  <si>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</si>
  <si>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</si>
  <si>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</si>
  <si>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</si>
  <si>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</si>
  <si>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</si>
  <si>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</si>
  <si>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</si>
  <si>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</si>
  <si>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</si>
  <si>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</si>
  <si>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</si>
  <si>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</si>
  <si>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</si>
  <si>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</si>
  <si>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</si>
  <si>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</si>
  <si>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</si>
  <si>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</si>
  <si>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</si>
  <si>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</si>
  <si>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</si>
  <si>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</si>
  <si>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</si>
  <si>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</si>
  <si>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</si>
  <si>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</si>
  <si>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</si>
  <si>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</si>
  <si>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</si>
  <si>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</si>
  <si>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</si>
  <si>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</si>
  <si>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</si>
  <si>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</si>
  <si>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</si>
  <si>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</si>
  <si>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</si>
  <si>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</si>
  <si>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</si>
  <si>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</si>
  <si>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</si>
  <si>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</si>
  <si>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</si>
  <si>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</si>
  <si>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</si>
  <si>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</si>
  <si>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</si>
  <si>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</si>
  <si>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</si>
  <si>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</si>
  <si>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</si>
  <si>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</si>
  <si>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</si>
  <si>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</si>
  <si>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</si>
  <si>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</si>
  <si>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</si>
  <si>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</si>
  <si>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</si>
  <si>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</si>
  <si>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</si>
  <si>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</si>
  <si>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</si>
  <si>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</si>
  <si>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</si>
  <si>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</si>
  <si>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</si>
  <si>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</si>
  <si>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</si>
  <si>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</si>
  <si>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</si>
  <si>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</si>
  <si>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</si>
  <si>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</si>
  <si>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</si>
  <si>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</si>
  <si>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</si>
  <si>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</si>
  <si>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</si>
  <si>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</si>
  <si>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</si>
  <si>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</si>
  <si>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</si>
  <si>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</si>
  <si>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</si>
  <si>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</si>
  <si>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</si>
  <si>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</si>
  <si>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</si>
  <si>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</si>
  <si>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</si>
  <si>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</si>
  <si>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</si>
  <si>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</si>
  <si>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</si>
  <si>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</si>
  <si>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</si>
  <si>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</si>
  <si>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</si>
  <si>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</si>
  <si>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</si>
  <si>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</si>
  <si>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</si>
  <si>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</si>
  <si>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</si>
  <si>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</si>
  <si>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</si>
  <si>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</si>
  <si>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</si>
  <si>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</si>
  <si>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</si>
  <si>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</si>
  <si>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</si>
  <si>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</si>
  <si>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</si>
  <si>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</si>
  <si>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</si>
  <si>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</si>
  <si>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</si>
  <si>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</si>
  <si>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</si>
  <si>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</si>
  <si>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</si>
  <si>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</si>
  <si>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</si>
  <si>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</si>
  <si>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</si>
  <si>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</si>
  <si>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</si>
  <si>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</si>
  <si>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</si>
  <si>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</si>
  <si>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</si>
  <si>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</si>
  <si>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</si>
  <si>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</si>
  <si>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</si>
  <si>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</si>
  <si>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</si>
  <si>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</si>
  <si>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</si>
  <si>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</si>
  <si>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</si>
  <si>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</si>
  <si>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</si>
  <si>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</si>
  <si>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</si>
  <si>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</si>
  <si>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</si>
  <si>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</si>
  <si>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</si>
  <si>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</si>
  <si>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</si>
  <si>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</si>
  <si>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</si>
  <si>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</si>
  <si>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</si>
  <si>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</si>
  <si>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</si>
  <si>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</si>
  <si>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</si>
  <si>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</si>
  <si>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</si>
  <si>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</si>
  <si>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</si>
  <si>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</si>
  <si>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</si>
  <si>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</si>
  <si>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</si>
  <si>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</si>
  <si>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</si>
  <si>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</si>
  <si>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</si>
  <si>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</si>
  <si>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</si>
  <si>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</si>
  <si>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</si>
  <si>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</si>
  <si>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</si>
  <si>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</si>
  <si>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</si>
  <si>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</si>
  <si>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</si>
  <si>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</si>
  <si>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</si>
  <si>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</si>
  <si>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</si>
  <si>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</si>
  <si>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</si>
  <si>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</si>
  <si>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</si>
  <si>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</si>
  <si>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</si>
  <si>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</si>
  <si>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</si>
  <si>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</si>
  <si>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</si>
  <si>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</si>
  <si>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</si>
  <si>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</si>
  <si>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</si>
  <si>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</si>
  <si>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</si>
  <si>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</si>
  <si>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</si>
  <si>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</si>
  <si>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</si>
  <si>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</si>
  <si>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</si>
  <si>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</si>
  <si>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</si>
  <si>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</si>
  <si>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</si>
  <si>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</si>
  <si>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</si>
  <si>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</si>
  <si>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</si>
  <si>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</si>
  <si>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</si>
  <si>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</si>
  <si>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</si>
  <si>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</si>
  <si>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</si>
  <si>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</si>
  <si>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</si>
  <si>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</si>
  <si>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</si>
  <si>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</si>
  <si>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</si>
  <si>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</si>
  <si>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</si>
  <si>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</si>
  <si>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</si>
  <si>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</si>
  <si>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</si>
  <si>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</si>
  <si>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</si>
  <si>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</si>
  <si>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</si>
  <si>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</si>
  <si>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</si>
  <si>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</si>
  <si>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</si>
  <si>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</si>
  <si>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</si>
  <si>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</si>
  <si>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</si>
  <si>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</si>
  <si>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</si>
  <si>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</si>
  <si>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</si>
  <si>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</si>
  <si>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</si>
  <si>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</si>
  <si>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</si>
  <si>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</si>
  <si>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</si>
  <si>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</si>
  <si>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</si>
  <si>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</si>
  <si>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</si>
  <si>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</si>
  <si>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</si>
  <si>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</si>
  <si>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</si>
  <si>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</si>
  <si>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</si>
  <si>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</si>
  <si>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</si>
  <si>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</si>
  <si>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</si>
  <si>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</si>
  <si>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</si>
  <si>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</si>
  <si>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</si>
  <si>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</si>
  <si>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</si>
  <si>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</si>
  <si>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</si>
  <si>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</si>
  <si>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</si>
  <si>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</si>
  <si>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</si>
  <si>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</si>
  <si>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</si>
  <si>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</si>
  <si>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</si>
  <si>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</si>
  <si>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</si>
  <si>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</si>
  <si>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</si>
  <si>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</si>
  <si>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</si>
  <si>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</si>
  <si>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</si>
  <si>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</si>
  <si>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</si>
  <si>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</si>
  <si>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</si>
  <si>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</si>
  <si>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</si>
  <si>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</si>
  <si>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</si>
  <si>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</si>
  <si>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</si>
  <si>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</si>
  <si>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</si>
  <si>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</si>
  <si>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</si>
  <si>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</si>
  <si>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</si>
  <si>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</si>
  <si>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</si>
  <si>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</si>
  <si>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</si>
  <si>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</si>
  <si>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</si>
  <si>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</si>
  <si>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</si>
  <si>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</si>
  <si>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</si>
  <si>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</si>
  <si>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</si>
  <si>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</si>
  <si>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</si>
  <si>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</si>
  <si>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</si>
  <si>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</si>
  <si>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</si>
  <si>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</si>
  <si>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</si>
  <si>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</si>
  <si>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</si>
  <si>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</si>
  <si>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</si>
  <si>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</si>
  <si>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</si>
  <si>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</si>
  <si>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</si>
  <si>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</si>
  <si>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</si>
  <si>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</si>
  <si>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</si>
  <si>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</si>
  <si>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</si>
  <si>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</si>
  <si>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</si>
  <si>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</si>
  <si>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</si>
  <si>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</si>
  <si>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</si>
  <si>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</si>
  <si>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</si>
  <si>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</si>
  <si>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</si>
  <si>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</si>
  <si>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</si>
  <si>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</si>
  <si>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</si>
  <si>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</si>
  <si>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</si>
  <si>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</si>
  <si>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</si>
  <si>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</si>
  <si>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</si>
  <si>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</si>
  <si>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</si>
  <si>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</si>
  <si>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</si>
  <si>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</si>
  <si>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</si>
  <si>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</si>
  <si>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</si>
  <si>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</si>
  <si>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</si>
  <si>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</si>
  <si>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</si>
  <si>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</si>
  <si>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</si>
  <si>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</si>
  <si>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</si>
  <si>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</si>
  <si>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</si>
  <si>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</si>
  <si>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</si>
  <si>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</si>
  <si>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</si>
  <si>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</si>
  <si>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</si>
  <si>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</si>
  <si>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</si>
  <si>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</si>
  <si>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</si>
  <si>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</si>
  <si>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</si>
  <si>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</si>
  <si>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</si>
  <si>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</si>
  <si>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</si>
  <si>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</si>
  <si>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</si>
  <si>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</si>
  <si>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</si>
  <si>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</si>
  <si>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</si>
  <si>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</si>
  <si>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</si>
  <si>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</si>
  <si>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</si>
  <si>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</si>
  <si>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</si>
  <si>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</si>
  <si>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</si>
  <si>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</si>
  <si>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</si>
  <si>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</si>
  <si>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</si>
  <si>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</si>
  <si>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</si>
  <si>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</si>
  <si>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</si>
  <si>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</si>
  <si>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</si>
  <si>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</si>
  <si>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</si>
  <si>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</si>
  <si>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</si>
  <si>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</si>
  <si>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</si>
  <si>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</si>
  <si>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</si>
  <si>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</si>
  <si>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</si>
  <si>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</si>
  <si>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</si>
  <si>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</si>
  <si>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</si>
  <si>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</si>
  <si>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</si>
  <si>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</si>
  <si>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</si>
  <si>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</si>
  <si>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</si>
  <si>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</si>
  <si>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</si>
  <si>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</si>
  <si>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</si>
  <si>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</si>
  <si>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</si>
  <si>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</si>
  <si>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</si>
  <si>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</si>
  <si>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</si>
  <si>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</si>
  <si>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</si>
  <si>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</si>
  <si>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</si>
  <si>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</si>
  <si>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</si>
  <si>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</si>
  <si>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</si>
  <si>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</si>
  <si>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</si>
  <si>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</si>
  <si>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</si>
  <si>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</si>
  <si>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</si>
  <si>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</si>
  <si>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</si>
  <si>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</si>
  <si>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</si>
  <si>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</si>
  <si>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</si>
  <si>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</si>
  <si>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</si>
  <si>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</si>
  <si>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</si>
  <si>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</si>
  <si>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</si>
  <si>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</si>
  <si>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</si>
  <si>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</si>
  <si>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</si>
  <si>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</si>
  <si>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</si>
  <si>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</si>
  <si>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</si>
  <si>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</si>
  <si>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</si>
  <si>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</si>
  <si>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</si>
  <si>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</si>
  <si>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</si>
  <si>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</si>
  <si>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</si>
  <si>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</si>
  <si>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</si>
  <si>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</si>
  <si>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</si>
  <si>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</si>
  <si>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</si>
  <si>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</si>
  <si>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</si>
  <si>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</si>
  <si>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</si>
  <si>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</si>
  <si>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</si>
  <si>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</si>
  <si>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</si>
  <si>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</si>
  <si>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</si>
  <si>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</si>
  <si>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</si>
  <si>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</si>
  <si>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</si>
  <si>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</si>
  <si>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</si>
  <si>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</si>
  <si>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</si>
  <si>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</si>
  <si>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</si>
  <si>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</si>
  <si>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</si>
  <si>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</si>
  <si>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</si>
  <si>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</si>
  <si>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</si>
  <si>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</si>
  <si>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</si>
  <si>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</si>
  <si>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</si>
  <si>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</si>
  <si>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</si>
  <si>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</si>
  <si>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</si>
  <si>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</si>
  <si>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</si>
  <si>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</si>
  <si>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</si>
  <si>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</si>
  <si>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</si>
  <si>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</si>
  <si>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</si>
  <si>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</si>
  <si>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</si>
  <si>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</si>
  <si>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</si>
  <si>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</si>
  <si>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</si>
  <si>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</si>
  <si>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</si>
  <si>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</si>
  <si>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</si>
  <si>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</si>
  <si>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</si>
  <si>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</si>
  <si>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</si>
  <si>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</si>
  <si>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</si>
  <si>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</si>
  <si>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</si>
  <si>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</si>
  <si>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</si>
  <si>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</si>
  <si>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</si>
  <si>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</si>
  <si>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</si>
  <si>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</si>
  <si>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</si>
  <si>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</si>
  <si>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</si>
  <si>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</si>
  <si>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</si>
  <si>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</si>
  <si>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</si>
  <si>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</si>
  <si>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</si>
  <si>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</si>
  <si>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</si>
  <si>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</si>
  <si>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</si>
  <si>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</si>
  <si>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</si>
  <si>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</si>
  <si>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</si>
  <si>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</si>
  <si>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</si>
  <si>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</si>
  <si>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</si>
  <si>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</si>
  <si>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</si>
  <si>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</si>
  <si>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</si>
  <si>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</si>
  <si>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</si>
  <si>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</si>
  <si>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</si>
  <si>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</si>
  <si>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</si>
  <si>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</si>
  <si>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</si>
  <si>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</si>
  <si>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</si>
  <si>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</si>
  <si>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</si>
  <si>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</si>
  <si>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</si>
  <si>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</si>
  <si>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</si>
  <si>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</si>
  <si>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</si>
  <si>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</si>
  <si>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</si>
  <si>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</si>
  <si>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</si>
  <si>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</si>
  <si>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</si>
  <si>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</si>
  <si>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</si>
  <si>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</si>
  <si>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</si>
  <si>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</si>
  <si>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</si>
  <si>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</si>
  <si>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</si>
  <si>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</si>
  <si>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</si>
  <si>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</si>
  <si>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</si>
  <si>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</si>
  <si>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</si>
  <si>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</si>
  <si>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</si>
  <si>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</si>
  <si>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</si>
  <si>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</si>
  <si>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</si>
  <si>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</si>
  <si>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</si>
  <si>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</si>
  <si>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</si>
  <si>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</si>
  <si>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</si>
  <si>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</si>
  <si>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</si>
  <si>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</si>
  <si>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</si>
  <si>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</si>
  <si>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</si>
  <si>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</si>
  <si>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</si>
  <si>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</si>
  <si>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</si>
  <si>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</si>
  <si>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</si>
  <si>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</si>
  <si>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</si>
  <si>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</si>
  <si>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</si>
  <si>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</si>
  <si>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</si>
  <si>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</si>
  <si>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</si>
  <si>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</si>
  <si>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</si>
  <si>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</si>
  <si>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</si>
  <si>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</si>
  <si>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</si>
  <si>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</si>
  <si>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</si>
  <si>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</si>
  <si>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</si>
  <si>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</si>
  <si>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</si>
  <si>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</si>
  <si>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</si>
  <si>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</si>
  <si>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</si>
  <si>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</si>
  <si>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</si>
  <si>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</si>
  <si>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</si>
  <si>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</si>
  <si>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</si>
  <si>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</si>
  <si>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</si>
  <si>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</si>
  <si>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</si>
  <si>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</si>
  <si>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</si>
  <si>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</si>
  <si>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</si>
  <si>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</si>
  <si>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</si>
  <si>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</si>
  <si>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</si>
  <si>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</si>
  <si>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</si>
  <si>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</si>
  <si>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</si>
  <si>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</si>
  <si>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</si>
  <si>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</si>
  <si>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</si>
  <si>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</si>
  <si>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</si>
  <si>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</si>
  <si>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</si>
  <si>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</si>
  <si>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</si>
  <si>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</si>
  <si>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</si>
  <si>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</si>
  <si>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</si>
  <si>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</si>
  <si>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</si>
  <si>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</si>
  <si>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</si>
  <si>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</si>
  <si>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</si>
  <si>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</si>
  <si>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</si>
  <si>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</si>
  <si>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</si>
  <si>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</si>
  <si>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</si>
  <si>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</si>
  <si>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</si>
  <si>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</si>
  <si>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</si>
  <si>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</si>
  <si>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</si>
  <si>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</si>
  <si>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</si>
  <si>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</si>
  <si>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</si>
  <si>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</si>
  <si>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</si>
  <si>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</si>
  <si>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</si>
  <si>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</si>
  <si>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</si>
  <si>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</si>
  <si>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</si>
  <si>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</si>
  <si>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</si>
  <si>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</si>
  <si>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</si>
  <si>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</si>
  <si>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</si>
  <si>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</si>
  <si>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</si>
  <si>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</si>
  <si>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</si>
  <si>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</si>
  <si>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</si>
  <si>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</si>
  <si>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</si>
  <si>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</si>
  <si>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</si>
  <si>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</si>
  <si>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</si>
  <si>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</si>
  <si>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</si>
  <si>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</si>
  <si>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</si>
  <si>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</si>
  <si>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</si>
  <si>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</si>
  <si>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</si>
  <si>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</si>
  <si>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</si>
  <si>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</si>
  <si>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</si>
  <si>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</si>
  <si>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</si>
  <si>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</si>
  <si>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</si>
  <si>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</si>
  <si>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</si>
  <si>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</si>
  <si>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</si>
  <si>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</si>
  <si>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</si>
  <si>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</si>
  <si>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</si>
  <si>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</si>
  <si>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</si>
  <si>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</si>
  <si>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</si>
  <si>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</si>
  <si>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</si>
  <si>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</si>
  <si>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</si>
  <si>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</si>
  <si>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</si>
  <si>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</si>
  <si>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</si>
  <si>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</si>
  <si>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</si>
  <si>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</si>
  <si>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</si>
  <si>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</si>
  <si>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</si>
  <si>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</si>
  <si>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</si>
  <si>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</si>
  <si>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</si>
  <si>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</si>
  <si>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</si>
  <si>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</si>
  <si>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</si>
  <si>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</si>
  <si>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</si>
  <si>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</si>
  <si>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</si>
  <si>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</si>
  <si>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</si>
  <si>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</si>
  <si>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</si>
  <si>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</si>
  <si>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</si>
  <si>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</si>
  <si>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</si>
  <si>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</si>
  <si>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</si>
  <si>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</si>
  <si>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</si>
  <si>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</si>
  <si>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</si>
  <si>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</si>
  <si>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</si>
  <si>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</si>
  <si>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</si>
  <si>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</si>
  <si>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</si>
  <si>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</si>
  <si>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</si>
  <si>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</si>
  <si>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</si>
  <si>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</si>
  <si>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</si>
  <si>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</si>
  <si>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</si>
  <si>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</si>
  <si>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</si>
  <si>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</si>
  <si>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</si>
  <si>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</si>
  <si>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</si>
  <si>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</si>
  <si>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</si>
  <si>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</si>
  <si>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</si>
  <si>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</si>
  <si>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</si>
  <si>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</si>
  <si>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</si>
  <si>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</si>
  <si>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</si>
  <si>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</si>
  <si>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</si>
  <si>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</si>
  <si>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</si>
  <si>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</si>
  <si>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</si>
  <si>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</si>
  <si>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</si>
  <si>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</si>
  <si>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</si>
  <si>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</si>
  <si>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</si>
  <si>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</si>
  <si>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</si>
  <si>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</si>
  <si>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</si>
  <si>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</si>
  <si>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</si>
  <si>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</si>
  <si>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</si>
  <si>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</si>
  <si>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</si>
  <si>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</si>
  <si>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</si>
  <si>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</si>
  <si>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</si>
  <si>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</si>
  <si>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</si>
  <si>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</si>
  <si>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</si>
  <si>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</si>
  <si>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</si>
  <si>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</si>
  <si>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</si>
  <si>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</si>
  <si>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</si>
  <si>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</si>
  <si>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</si>
  <si>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</si>
  <si>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</si>
  <si>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</si>
  <si>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</si>
  <si>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</si>
  <si>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</si>
  <si>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</si>
  <si>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</si>
  <si>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</si>
  <si>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</si>
  <si>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</si>
  <si>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</si>
  <si>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</si>
  <si>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</si>
  <si>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</si>
  <si>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</si>
  <si>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</si>
  <si>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</si>
  <si>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</si>
  <si>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</si>
  <si>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</si>
  <si>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</si>
  <si>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</si>
  <si>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</si>
  <si>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</si>
  <si>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</si>
  <si>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</si>
  <si>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</si>
  <si>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</si>
  <si>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</si>
  <si>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</si>
  <si>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</si>
  <si>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</si>
  <si>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</si>
  <si>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</si>
  <si>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</si>
  <si>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</si>
  <si>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</si>
  <si>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</si>
  <si>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</si>
  <si>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</si>
  <si>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</si>
  <si>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</si>
  <si>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</si>
  <si>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</si>
  <si>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</si>
  <si>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</si>
  <si>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</si>
  <si>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</si>
  <si>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</si>
  <si>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</si>
  <si>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</si>
  <si>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</si>
  <si>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</si>
  <si>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</si>
  <si>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</si>
  <si>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</si>
  <si>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</si>
  <si>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</si>
  <si>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</si>
  <si>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</si>
  <si>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</si>
  <si>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</si>
  <si>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</si>
  <si>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</si>
  <si>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</si>
  <si>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</si>
  <si>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</si>
  <si>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</si>
  <si>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</si>
  <si>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</si>
  <si>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</si>
  <si>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</si>
  <si>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</si>
  <si>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</si>
  <si>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</si>
  <si>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</si>
  <si>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</si>
  <si>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</si>
  <si>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</si>
  <si>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</si>
  <si>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</si>
  <si>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</si>
  <si>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</si>
  <si>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</si>
  <si>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</si>
  <si>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</si>
  <si>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</si>
  <si>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</si>
  <si>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</si>
  <si>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</si>
  <si>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</si>
  <si>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</si>
  <si>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</si>
  <si>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</si>
  <si>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</si>
  <si>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</si>
  <si>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</si>
  <si>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</si>
  <si>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</si>
  <si>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</si>
  <si>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</si>
  <si>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</si>
  <si>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</si>
  <si>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</si>
  <si>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</si>
  <si>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</si>
  <si>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</si>
  <si>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</si>
  <si>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</si>
  <si>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</si>
  <si>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</si>
  <si>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</si>
  <si>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</si>
  <si>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</si>
  <si>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</si>
  <si>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</si>
  <si>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</si>
  <si>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</si>
  <si>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</si>
  <si>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</si>
  <si>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</si>
  <si>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</si>
  <si>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</si>
  <si>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</si>
  <si>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</si>
  <si>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</si>
  <si>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</si>
  <si>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</si>
  <si>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</si>
  <si>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</si>
  <si>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</si>
  <si>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</si>
  <si>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</si>
  <si>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</si>
  <si>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</si>
  <si>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</si>
  <si>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</si>
  <si>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</si>
  <si>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</si>
  <si>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</si>
  <si>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</si>
  <si>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</si>
  <si>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</si>
  <si>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</si>
  <si>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</si>
  <si>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</si>
  <si>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</si>
  <si>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</si>
  <si>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</si>
  <si>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</si>
  <si>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</si>
  <si>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</si>
  <si>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</si>
  <si>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</si>
  <si>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</si>
  <si>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</si>
  <si>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</si>
  <si>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</si>
  <si>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</si>
  <si>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</si>
  <si>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</si>
  <si>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</si>
  <si>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</si>
  <si>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</si>
  <si>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</si>
  <si>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</si>
  <si>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</si>
  <si>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</si>
  <si>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</si>
  <si>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</si>
  <si>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</si>
  <si>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</si>
  <si>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</si>
  <si>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</si>
  <si>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</si>
  <si>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</si>
  <si>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</si>
  <si>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</si>
  <si>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</si>
  <si>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</si>
  <si>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</si>
  <si>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</si>
  <si>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</si>
  <si>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</si>
  <si>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</si>
  <si>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</si>
  <si>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</si>
  <si>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</si>
  <si>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</si>
  <si>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</si>
  <si>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</si>
  <si>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</si>
  <si>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</si>
  <si>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</si>
  <si>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</si>
  <si>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</si>
  <si>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</si>
  <si>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</si>
  <si>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</si>
  <si>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</si>
  <si>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</si>
  <si>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</si>
  <si>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</si>
  <si>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</si>
  <si>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</si>
  <si>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</si>
  <si>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</si>
  <si>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</si>
  <si>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</si>
  <si>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</si>
  <si>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</si>
  <si>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</si>
  <si>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</si>
  <si>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</si>
  <si>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</si>
  <si>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</si>
  <si>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</si>
  <si>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</si>
  <si>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</si>
  <si>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</si>
  <si>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</si>
  <si>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</si>
  <si>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</si>
  <si>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</si>
  <si>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</si>
  <si>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</si>
  <si>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</si>
  <si>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</si>
  <si>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</si>
  <si>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</si>
  <si>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</si>
  <si>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</si>
  <si>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</si>
  <si>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</si>
  <si>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</si>
  <si>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</si>
  <si>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</si>
  <si>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</si>
  <si>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</si>
  <si>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</si>
  <si>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</si>
  <si>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</si>
  <si>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</si>
  <si>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</si>
  <si>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</si>
  <si>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</si>
  <si>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</si>
  <si>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</si>
  <si>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</si>
  <si>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</si>
  <si>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</si>
  <si>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</si>
  <si>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</si>
  <si>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</si>
  <si>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</si>
  <si>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</si>
  <si>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</si>
  <si>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</si>
  <si>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</si>
  <si>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</si>
  <si>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</si>
  <si>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</si>
  <si>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</si>
  <si>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</si>
  <si>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</si>
  <si>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</si>
  <si>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</si>
  <si>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</si>
  <si>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</si>
  <si>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</si>
  <si>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</si>
  <si>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</si>
  <si>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</si>
  <si>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</si>
  <si>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</si>
  <si>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</si>
  <si>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</si>
  <si>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</si>
  <si>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</si>
  <si>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</si>
  <si>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</si>
  <si>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</si>
  <si>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</si>
  <si>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</si>
  <si>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</si>
  <si>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</si>
  <si>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</si>
  <si>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</si>
  <si>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</si>
  <si>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</si>
  <si>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</si>
  <si>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</si>
  <si>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</si>
  <si>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</si>
  <si>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</si>
  <si>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</si>
  <si>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</si>
  <si>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</si>
  <si>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</si>
  <si>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</si>
  <si>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</si>
  <si>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</si>
  <si>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</si>
  <si>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</si>
  <si>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</si>
  <si>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</si>
  <si>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</si>
  <si>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</si>
  <si>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</si>
  <si>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</si>
  <si>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</si>
  <si>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</si>
  <si>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</si>
  <si>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</si>
  <si>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</si>
  <si>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</si>
  <si>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</si>
  <si>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</si>
  <si>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</si>
  <si>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</si>
  <si>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</si>
  <si>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</si>
  <si>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</si>
  <si>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</si>
  <si>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</si>
  <si>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</si>
  <si>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</si>
  <si>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</si>
  <si>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</si>
  <si>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</si>
  <si>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</si>
  <si>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</si>
  <si>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</si>
  <si>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</si>
  <si>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</si>
  <si>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</si>
  <si>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</si>
  <si>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</si>
  <si>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</si>
  <si>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</si>
  <si>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</si>
  <si>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</si>
  <si>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</si>
  <si>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</si>
  <si>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</si>
  <si>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</si>
  <si>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</si>
  <si>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</si>
  <si>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</si>
  <si>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</si>
  <si>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</si>
  <si>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</si>
  <si>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</si>
  <si>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</si>
  <si>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</si>
  <si>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</si>
  <si>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</si>
  <si>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</si>
  <si>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</si>
  <si>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</si>
  <si>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</si>
  <si>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</si>
  <si>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</si>
  <si>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</si>
  <si>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</si>
  <si>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</si>
  <si>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</si>
  <si>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</si>
  <si>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</si>
  <si>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</si>
  <si>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</si>
  <si>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</si>
  <si>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</si>
  <si>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</si>
  <si>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</si>
  <si>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</si>
  <si>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</si>
  <si>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</si>
  <si>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</si>
  <si>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</si>
  <si>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</si>
  <si>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</si>
  <si>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</si>
  <si>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</si>
  <si>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</si>
  <si>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</si>
  <si>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</si>
  <si>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</si>
  <si>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</si>
  <si>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</si>
  <si>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</si>
  <si>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</si>
  <si>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</si>
  <si>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</si>
  <si>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</si>
  <si>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</si>
  <si>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</si>
  <si>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</si>
  <si>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</si>
  <si>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</si>
  <si>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</si>
  <si>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</si>
  <si>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</si>
  <si>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</si>
  <si>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</si>
  <si>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</si>
  <si>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</si>
  <si>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</si>
  <si>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</si>
  <si>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</si>
  <si>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</si>
  <si>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</si>
  <si>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</si>
  <si>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</si>
  <si>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</si>
  <si>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</si>
  <si>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</si>
  <si>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</si>
  <si>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</si>
  <si>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</si>
  <si>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</si>
  <si>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</si>
  <si>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</si>
  <si>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</si>
  <si>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</si>
  <si>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</si>
  <si>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</si>
  <si>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</si>
  <si>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</si>
  <si>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</si>
  <si>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</si>
  <si>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</si>
  <si>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</si>
  <si>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</si>
  <si>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</si>
  <si>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</si>
  <si>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</si>
  <si>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</si>
  <si>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</si>
  <si>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</si>
  <si>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</si>
  <si>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</si>
  <si>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</si>
  <si>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</si>
  <si>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</si>
  <si>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</si>
  <si>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</si>
  <si>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</si>
  <si>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</si>
  <si>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</si>
  <si>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</si>
  <si>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</si>
  <si>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</si>
  <si>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</si>
  <si>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</si>
  <si>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</si>
  <si>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</si>
  <si>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</si>
  <si>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</si>
  <si>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</si>
  <si>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</si>
  <si>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</si>
  <si>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</si>
  <si>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</si>
  <si>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</si>
  <si>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</si>
  <si>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</si>
  <si>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</si>
  <si>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</si>
  <si>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</si>
  <si>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</si>
  <si>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</si>
  <si>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</si>
  <si>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</si>
  <si>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</si>
  <si>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</si>
  <si>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</si>
  <si>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</si>
  <si>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</si>
  <si>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</si>
  <si>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</si>
  <si>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</si>
  <si>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</si>
  <si>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</si>
  <si>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</si>
  <si>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</si>
  <si>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</si>
  <si>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</si>
  <si>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</si>
  <si>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</si>
  <si>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</si>
  <si>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</si>
  <si>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</si>
  <si>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</si>
  <si>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</si>
  <si>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</si>
  <si>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</si>
  <si>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</si>
  <si>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</si>
  <si>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</si>
  <si>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</si>
  <si>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</si>
  <si>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</si>
  <si>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</si>
  <si>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</si>
  <si>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</si>
  <si>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</si>
  <si>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</si>
  <si>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</si>
  <si>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</si>
  <si>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</si>
  <si>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</si>
  <si>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</si>
  <si>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</si>
  <si>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</si>
  <si>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</si>
  <si>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</si>
  <si>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</si>
  <si>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</si>
  <si>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</si>
  <si>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</si>
  <si>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</si>
  <si>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</si>
  <si>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</si>
  <si>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</si>
  <si>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</si>
  <si>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</si>
  <si>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</si>
  <si>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</si>
  <si>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</si>
  <si>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</si>
  <si>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</si>
  <si>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</si>
  <si>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</si>
  <si>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</si>
  <si>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</si>
  <si>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</si>
  <si>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</si>
  <si>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</si>
  <si>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</si>
  <si>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</si>
  <si>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</si>
  <si>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</si>
  <si>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</si>
  <si>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</si>
  <si>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</si>
  <si>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</si>
  <si>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</si>
  <si>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</si>
  <si>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</si>
  <si>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</si>
  <si>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</si>
  <si>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</si>
  <si>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</si>
  <si>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</si>
  <si>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</si>
  <si>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</si>
  <si>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</si>
  <si>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</si>
  <si>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</si>
  <si>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</si>
  <si>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</si>
  <si>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</si>
  <si>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</si>
  <si>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</si>
  <si>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</si>
  <si>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</si>
  <si>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</si>
  <si>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</si>
  <si>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</si>
  <si>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</si>
  <si>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</si>
  <si>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</si>
  <si>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</si>
  <si>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</si>
  <si>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</si>
  <si>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</si>
  <si>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</si>
  <si>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</si>
  <si>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</si>
  <si>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</si>
  <si>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</si>
  <si>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</si>
  <si>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</si>
  <si>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</si>
  <si>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</si>
  <si>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</si>
  <si>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</si>
  <si>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</si>
  <si>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</si>
  <si>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</si>
  <si>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</si>
  <si>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</si>
  <si>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</si>
  <si>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</si>
  <si>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</si>
  <si>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</si>
  <si>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</si>
  <si>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</si>
  <si>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</si>
  <si>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</si>
  <si>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</si>
  <si>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</si>
  <si>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</si>
  <si>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</si>
  <si>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</si>
  <si>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</si>
  <si>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</si>
  <si>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</si>
  <si>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</si>
  <si>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</si>
  <si>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</si>
  <si>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</si>
  <si>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</si>
  <si>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</si>
  <si>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</si>
  <si>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</si>
  <si>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</si>
  <si>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</si>
  <si>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</si>
  <si>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</si>
  <si>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</si>
  <si>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</si>
  <si>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</si>
  <si>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</si>
  <si>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</si>
  <si>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</si>
  <si>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</si>
  <si>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</si>
  <si>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</si>
  <si>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</si>
  <si>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</si>
  <si>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</si>
  <si>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</si>
  <si>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</si>
  <si>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</si>
  <si>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</si>
  <si>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</si>
  <si>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</si>
  <si>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</si>
  <si>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</si>
  <si>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</si>
  <si>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</si>
  <si>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</si>
  <si>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</si>
  <si>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</si>
  <si>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</si>
  <si>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</si>
  <si>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</si>
  <si>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</si>
  <si>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</si>
  <si>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</si>
  <si>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</si>
  <si>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</si>
  <si>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</si>
  <si>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</si>
  <si>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</si>
  <si>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</si>
  <si>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</si>
  <si>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</si>
  <si>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</si>
  <si>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</si>
  <si>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</si>
  <si>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</si>
  <si>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</si>
  <si>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</si>
  <si>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</si>
  <si>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</si>
  <si>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</si>
  <si>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</si>
  <si>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</si>
  <si>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</si>
  <si>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</si>
  <si>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</si>
  <si>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</si>
  <si>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</si>
  <si>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</si>
  <si>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</si>
  <si>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</si>
  <si>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</si>
  <si>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</si>
  <si>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</si>
  <si>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</si>
  <si>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</si>
  <si>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</si>
  <si>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</si>
  <si>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</si>
  <si>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</si>
  <si>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</si>
  <si>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</si>
  <si>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</si>
  <si>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</si>
  <si>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</si>
  <si>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</si>
  <si>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</si>
  <si>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</si>
  <si>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</si>
  <si>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</si>
  <si>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</si>
  <si>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</si>
  <si>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</si>
  <si>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</si>
  <si>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</si>
  <si>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</si>
  <si>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</si>
  <si>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</si>
  <si>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</si>
  <si>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</si>
  <si>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</si>
  <si>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</si>
  <si>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</si>
  <si>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</si>
  <si>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</si>
  <si>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</si>
  <si>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</si>
  <si>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</si>
  <si>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</si>
  <si>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</si>
  <si>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</si>
  <si>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</si>
  <si>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</si>
  <si>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</si>
  <si>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</si>
  <si>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</si>
  <si>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</si>
  <si>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</si>
  <si>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</si>
  <si>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</si>
  <si>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</si>
  <si>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</si>
  <si>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</si>
  <si>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</si>
  <si>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</si>
  <si>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</si>
  <si>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</si>
  <si>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</si>
  <si>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</si>
  <si>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</si>
  <si>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</si>
  <si>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</si>
  <si>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</si>
  <si>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</si>
  <si>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</si>
  <si>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</si>
  <si>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</si>
  <si>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</si>
  <si>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</si>
  <si>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</si>
  <si>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</si>
  <si>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</si>
  <si>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</si>
  <si>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</si>
  <si>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</si>
  <si>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</si>
  <si>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</si>
  <si>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</si>
  <si>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</si>
  <si>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</si>
  <si>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</si>
  <si>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</si>
  <si>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</si>
  <si>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</si>
  <si>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</si>
  <si>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</si>
  <si>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</si>
  <si>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</si>
  <si>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</si>
  <si>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</si>
  <si>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</si>
  <si>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</si>
  <si>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</si>
  <si>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</si>
  <si>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</si>
  <si>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</si>
  <si>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</si>
  <si>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</si>
  <si>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</si>
  <si>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</si>
  <si>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</si>
  <si>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</si>
  <si>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</si>
  <si>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</si>
  <si>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</si>
  <si>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</si>
  <si>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</si>
  <si>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</si>
  <si>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</si>
  <si>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</si>
  <si>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</si>
  <si>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</si>
  <si>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</si>
  <si>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</si>
  <si>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</si>
  <si>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</si>
  <si>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</si>
  <si>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</si>
  <si>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</si>
  <si>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</si>
  <si>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</si>
  <si>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</si>
  <si>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</si>
  <si>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</si>
  <si>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</si>
  <si>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</si>
  <si>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</si>
  <si>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</si>
  <si>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</si>
  <si>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</si>
  <si>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</si>
  <si>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</si>
  <si>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</si>
  <si>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</si>
  <si>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</si>
  <si>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</si>
  <si>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</si>
  <si>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</si>
  <si>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</si>
  <si>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</si>
  <si>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</si>
  <si>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</si>
  <si>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</si>
  <si>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</si>
  <si>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</si>
  <si>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</si>
  <si>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</si>
  <si>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</si>
  <si>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</si>
  <si>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</si>
  <si>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</si>
  <si>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</si>
  <si>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</si>
  <si>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</si>
  <si>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</si>
  <si>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</si>
  <si>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</si>
  <si>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</si>
  <si>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</si>
  <si>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</si>
  <si>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</si>
  <si>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</si>
  <si>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</si>
  <si>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</si>
  <si>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</si>
  <si>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</si>
  <si>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</si>
  <si>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</si>
  <si>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</si>
  <si>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</si>
  <si>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</si>
  <si>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</si>
  <si>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</si>
  <si>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</si>
  <si>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</si>
  <si>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</si>
  <si>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</si>
  <si>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</si>
  <si>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</si>
  <si>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</si>
  <si>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</si>
  <si>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</si>
  <si>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</si>
  <si>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</si>
  <si>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</si>
  <si>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</si>
  <si>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</si>
  <si>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</si>
  <si>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</si>
  <si>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</si>
  <si>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</si>
  <si>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</si>
  <si>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</si>
  <si>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</si>
  <si>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</si>
  <si>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</si>
  <si>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</si>
  <si>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</si>
  <si>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</si>
  <si>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</si>
  <si>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</si>
  <si>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</si>
  <si>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</si>
  <si>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</si>
  <si>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</si>
  <si>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</si>
  <si>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</si>
  <si>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</si>
  <si>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</si>
  <si>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</si>
  <si>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</si>
  <si>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</si>
  <si>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</si>
  <si>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</si>
  <si>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</si>
  <si>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</si>
  <si>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</si>
  <si>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</si>
  <si>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</si>
  <si>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</si>
  <si>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</si>
  <si>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</si>
  <si>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</si>
  <si>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</si>
  <si>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</si>
  <si>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</si>
  <si>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</si>
  <si>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</si>
  <si>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</si>
  <si>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</si>
  <si>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</si>
  <si>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</si>
  <si>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</si>
  <si>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</si>
  <si>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</si>
  <si>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</si>
  <si>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</si>
  <si>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</si>
  <si>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</si>
  <si>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</si>
  <si>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</si>
  <si>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</si>
  <si>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</si>
  <si>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</si>
  <si>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</si>
  <si>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</si>
  <si>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</si>
  <si>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</si>
  <si>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</si>
  <si>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</si>
  <si>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</si>
  <si>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</si>
  <si>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</si>
  <si>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</si>
  <si>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</si>
  <si>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</si>
  <si>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</si>
  <si>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</si>
  <si>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</si>
  <si>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</si>
  <si>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</si>
  <si>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</si>
  <si>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</si>
  <si>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</si>
  <si>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</si>
  <si>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</si>
  <si>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</si>
  <si>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</si>
  <si>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</si>
  <si>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</si>
  <si>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</si>
  <si>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</si>
  <si>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</si>
  <si>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</si>
  <si>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</si>
  <si>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</si>
  <si>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</si>
  <si>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</si>
  <si>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</si>
  <si>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</si>
  <si>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</si>
  <si>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</si>
  <si>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</si>
  <si>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</si>
  <si>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</si>
  <si>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</si>
  <si>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</si>
  <si>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</si>
  <si>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</si>
  <si>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</si>
  <si>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</si>
  <si>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</si>
  <si>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</si>
  <si>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</si>
  <si>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</si>
  <si>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</si>
  <si>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</si>
  <si>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</si>
  <si>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</si>
  <si>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</si>
  <si>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</si>
  <si>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</si>
  <si>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</si>
  <si>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</si>
  <si>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</si>
  <si>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</si>
  <si>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</si>
  <si>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</si>
  <si>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</si>
  <si>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</si>
  <si>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</si>
  <si>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</si>
  <si>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</si>
  <si>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</si>
  <si>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</si>
  <si>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</si>
  <si>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</si>
  <si>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</si>
  <si>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</si>
  <si>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</si>
  <si>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</si>
  <si>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</si>
  <si>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</si>
  <si>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</si>
  <si>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</si>
  <si>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</si>
  <si>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</si>
  <si>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</si>
  <si>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</si>
  <si>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</si>
  <si>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</si>
  <si>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</si>
  <si>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</si>
  <si>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</si>
  <si>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</si>
  <si>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</si>
  <si>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</si>
  <si>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</si>
  <si>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</si>
  <si>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</si>
  <si>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</si>
  <si>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</si>
  <si>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</si>
  <si>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</si>
  <si>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</si>
  <si>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</si>
  <si>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</si>
  <si>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</si>
  <si>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</si>
  <si>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</si>
  <si>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</si>
  <si>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</si>
  <si>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</si>
  <si>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</si>
  <si>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</si>
  <si>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</si>
  <si>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</si>
  <si>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</si>
  <si>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</si>
  <si>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</si>
  <si>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</si>
  <si>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</si>
  <si>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</si>
  <si>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</si>
  <si>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</si>
  <si>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</si>
  <si>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</si>
  <si>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</si>
  <si>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</si>
  <si>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</si>
  <si>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</si>
  <si>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</si>
  <si>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</si>
  <si>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</si>
  <si>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</si>
  <si>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</si>
  <si>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</si>
  <si>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</si>
  <si>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</si>
  <si>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</si>
  <si>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</si>
  <si>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</si>
  <si>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</si>
  <si>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</si>
  <si>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</si>
  <si>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</si>
  <si>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</si>
  <si>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PCM-20251126-00001559</t>
  </si>
  <si>
    <t xml:space="preserve">down again , 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</si>
  <si>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</si>
  <si>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</si>
  <si>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</si>
  <si>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</si>
  <si>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</si>
  <si>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</si>
  <si>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</si>
  <si>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</si>
  <si>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</si>
  <si>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</si>
  <si>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</si>
  <si>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</si>
  <si>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</si>
  <si>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</si>
  <si>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</si>
  <si>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</si>
  <si>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</si>
  <si>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</si>
  <si>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</si>
  <si>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</si>
  <si>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</si>
  <si>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</si>
  <si>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</si>
  <si>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</si>
  <si>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</si>
  <si>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</si>
  <si>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</si>
  <si>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</si>
  <si>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</si>
  <si>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</si>
  <si>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</si>
  <si>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</si>
  <si>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</si>
  <si>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</si>
  <si>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</si>
  <si>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</si>
  <si>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</si>
  <si>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</si>
  <si>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</si>
  <si>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</si>
  <si>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</si>
  <si>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</si>
  <si>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</si>
  <si>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</si>
  <si>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</si>
  <si>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</si>
  <si>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</si>
  <si>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</si>
  <si>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</si>
  <si>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</si>
  <si>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</si>
  <si>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</si>
  <si>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</si>
  <si>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</si>
  <si>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</si>
  <si>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</si>
  <si>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</si>
  <si>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</si>
  <si>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</si>
  <si>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</si>
  <si>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</si>
  <si>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</si>
  <si>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</si>
  <si>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</si>
  <si>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</si>
  <si>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</si>
  <si>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</si>
  <si>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</si>
  <si>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</si>
  <si>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</si>
  <si>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</si>
  <si>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</si>
  <si>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</si>
  <si>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</si>
  <si>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</si>
  <si>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</si>
  <si>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</si>
  <si>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</si>
  <si>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</si>
  <si>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</si>
  <si>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</si>
  <si>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</si>
  <si>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</si>
  <si>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</si>
  <si>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PCM-20251126-00002178</t>
  </si>
  <si>
    <t>ETA 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</si>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</sst>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66" dataDxfId="165" headerRowBorderDxfId="163" tableBorderDxfId="164" totalsRowBorderDxfId="162">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325.05669560185197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12662</v>
      </c>
      <c r="E3" s="136" t="s">
        <v>39021</v>
      </c>
      <c r="F3" s="135">
        <v>45987.744976851849</v>
      </c>
      <c r="G3" s="134">
        <f ca="1">IFERROR(NOW()-F3,"-")</f>
        <v>0.26014467592904111</v>
      </c>
      <c r="H3" s="135">
        <v>45987.96162037037</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45988.005121527778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45988.005121527778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45988.005121527778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45988.005121527778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45988.005121527778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45988.005121527778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45988.005121527778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45988.005121527778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45988.005121527778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45988.005121527778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45988.005121527778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45988.005121527778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45988.005121527778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45988.005121527778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45988.005121527778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45988.005121527778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45988.005121527778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45988.005121527778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45988.005121527778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45988.005121527778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45988.005121527778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45988.005121527778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45988.005121527778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45988.005121527778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45988.005121527778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45988.005121527778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45988.005121527778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45988.005121527778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45988.005121527778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45988.005121527778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45988.005121527778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45988.005121527778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45988.005121527778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45988.005121527778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45988.005121527778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45988.005121527778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45988.005121527778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45988.005121527778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45988.005121527778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45988.005121527778</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45988.005121527778</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45988.005121527778</v>
      </c>
      <c r="H45" s="135"/>
      <c r="I45" s="137" t="str">
        <f>IFERROR(VLOOKUP(D45,DB!A:F,6,0),"")</f>
        <v/>
      </c>
      <c r="J45" s="137" t="str">
        <f>IFERROR(VLOOKUP(D45,DB!A:G,7,0),"")</f>
        <v/>
      </c>
      <c r="K45" s="133"/>
      <c r="L45" s="132" t="str">
        <f>IFERROR(VLOOKUP(D45,DB!A:I,9,0),"")</f>
        <v/>
      </c>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sheetData>
  <customSheetViews>
    <customSheetView guid="{F6042A99-DD27-4453-835D-0834D95730CC}" filter="1" showAutoFilter="1">
      <pageMargins left="0" right="0" top="0" bottom="0" header="0" footer="0"/>
      <autoFilter ref="B1:M1" xr:uid="{E1B85D07-94B0-4108-921B-A097C4A7F6E6}"/>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tabSelected="1"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163.00528356481664</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3.6177025462966412</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39109</v>
      </c>
      <c r="B5" s="18" t="str">
        <f>IFERROR(VLOOKUP(D5,DB!A:K,11,0),"")</f>
        <v>R2</v>
      </c>
      <c r="C5" s="18">
        <v>3</v>
      </c>
      <c r="D5" s="18" t="s">
        <v>38846</v>
      </c>
      <c r="E5" s="99" t="s">
        <v>39021</v>
      </c>
      <c r="F5" s="100">
        <v>45987.961817129632</v>
      </c>
      <c r="G5" s="101">
        <f ca="1">IFERROR(NOW()-F5,"-")</f>
        <v>4.3304398146574385E-2</v>
      </c>
      <c r="H5" s="100">
        <v>45987.955601851849</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45988.005121527778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45988.005121527778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45988.005121527778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45988.005121527778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45988.005121527778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45988.005121527778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45988.005121527778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45988.005121527778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45988.005121527778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45988.005121527778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45988.005121527778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45988.005121527778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45988.005121527778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45988.005121527778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45988.005121527778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45988.005121527778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45988.005121527778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45988.005121527778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45988.005121527778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45988.005121527778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45988.005121527778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45988.005121527778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45988.005121527778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45988.005121527778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45988.005121527778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45988.005121527778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45988.005121527778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45988.005121527778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45988.005121527778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45988.005121527778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45988.005121527778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45988.005121527778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45988.005121527778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45988.005121527778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45988.005121527778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45988.005121527778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45988.005121527778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45988.005121527778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45988.005121527778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45988.005121527778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45988.005121527778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45988.005121527778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45988.005121527778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45988.005121527778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45988.005121527778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45988.005121527778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45988.005121527778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45988.005121527778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45988.005121527778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45988.005121527778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45988.005121527778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45988.005121527778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45988.005121527778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45988.005121527778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45988.005121527778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45988.005121527778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45988.005121527778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45988.005121527778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45988.005121527778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45988.005121527778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45988.005121527778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45988.005121527778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45988.005121527778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45988.005121527778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45988.005121527778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45988.005121527778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45988.005121527778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45988.005121527778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45988.005121527778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45988.005121527778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45988.005121527778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45988.005121527778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45988.005121527778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45988.005121527778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45988.005121527778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45988.005121527778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45988.005121527778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45988.005121527778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45988.005121527778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45988.005121527778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45988.005121527778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45988.005121527778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45988.005121527778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45988.005121527778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45988.005121527778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45988.005121527778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45988.005121527778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45988.005121527778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45988.005121527778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45988.005121527778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45988.005121527778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45988.005121527778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45988.005121527778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45988.005121527778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45988.005121527778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45988.005121527778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45988.005121527778</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45988.005121527778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45988.005121527778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45988.005121527778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45988.005121527778</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45988.005121527778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45988.005121527778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45988.005121527778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45988.005121527778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45988.005121527778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45988.005121527778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45988.005121527778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45988.005121527778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45988.005121527778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45988.005121527778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45988.005121527778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45988.005121527778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45988.005121527778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45988.005121527778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45988.005121527778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45988.005121527778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45988.005121527778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45988.005121527778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45988.005121527778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45988.005121527778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45988.005121527778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45988.005121527778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45988.005121527778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45988.005121527778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45988.005121527778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45988.005121527778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45988.005121527778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45988.005121527778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45988.005121527778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45988.005121527778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45988.005121527778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45988.005121527778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45988.005121527778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45988.005121527778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45988.005121527778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45988.005121527778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45988.005121527778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45988.005121527778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45988.005121527778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45988.005121527778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45988.005121527778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45988.005121527778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45988.005121527778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45988.005121527778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45988.005121527778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45988.005121527778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45988.005121527778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45988.005121527778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45988.005121527778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45988.005121527778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45988.005121527778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45988.005121527778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45988.005121527778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45988.005121527778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45988.005121527778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45988.005121527778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45988.005121527778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45988.005121527778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45988.005121527778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45988.005121527778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45988.005121527778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45988.005121527778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45988.005121527778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45988.005121527778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45988.005121527778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45988.005121527778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45988.005121527778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45988.005121527778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45988.005121527778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45988.005121527778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45988.005121527778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45988.005121527778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45988.005121527778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45988.005121527778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45988.005121527778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45988.005121527778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45988.005121527778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45988.005121527778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45988.005121527778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45988.005121527778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45988.005121527778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45988.005121527778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45988.005121527778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45988.005121527778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45988.005121527778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45988.005121527778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45988.005121527778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45988.005121527778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45988.005121527778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45988.005121527778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45988.005121527778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45988.005121527778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45988.005121527778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45988.005121527778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45988.005121527778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45988.005121527778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45988.005121527778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45988.005121527778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45988.005121527778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45988.005121527778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45988.005121527778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45988.005121527778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45988.005121527778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45988.005121527778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45988.005121527778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45988.005121527778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45988.005121527778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45988.005121527778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45988.005121527778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45988.005121527778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45988.005121527778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45988.005121527778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45988.005121527778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45988.005121527778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45988.005121527778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45988.005121527778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45988.005121527778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45988.005121527778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45988.005121527778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45988.005121527778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45988.005121527778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45988.005121527778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45988.005121527778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45988.005121527778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45988.005121527778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45988.005121527778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45988.005121527778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45988.005121527778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45988.005121527778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45988.005121527778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45988.005121527778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45988.005121527778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45988.005121527778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45988.005121527778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45988.005121527778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45988.005121527778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45988.005121527778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45988.005121527778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45988.005121527778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45988.005121527778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45988.005121527778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45988.005121527778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45988.005121527778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45988.005121527778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45988.005121527778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45988.005121527778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45988.005121527778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45988.005121527778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45988.005121527778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45988.005121527778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45988.005121527778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45988.005121527778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45988.005121527778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45988.005121527778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45988.005121527778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45988.005121527778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45988.005121527778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45988.005121527778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45988.005121527778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45988.005121527778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45988.005121527778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45988.005121527778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45988.005121527778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45988.005121527778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45988.005121527778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45988.005121527778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45988.005121527778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45988.005121527778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45988.005121527778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45988.005121527778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45988.005121527778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45988.005121527778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45988.005121527778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45988.005121527778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45988.005121527778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45988.005121527778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45988.005121527778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45988.005121527778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45988.005121527778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45988.005121527778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45988.005121527778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45988.005121527778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45988.005121527778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45988.005121527778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45988.005121527778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45988.005121527778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45988.005121527778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45988.005121527778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45988.005121527778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45988.005121527778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45988.005121527778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45988.005121527778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45988.005121527778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45988.005121527778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45988.005121527778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45988.005121527778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45988.005121527778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45988.005121527778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45988.005121527778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45988.005121527778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45988.005121527778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45988.005121527778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45988.005121527778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45988.005121527778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45988.005121527778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45988.005121527778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45988.005121527778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45988.005121527778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45988.005121527778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45988.005121527778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45988.005121527778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45988.005121527778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45988.005121527778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45988.005121527778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45988.005121527778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45988.005121527778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45988.005121527778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45988.005121527778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45988.005121527778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45988.005121527778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45988.005121527778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45988.005121527778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45988.005121527778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45988.005121527778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45988.005121527778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45988.005121527778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45988.005121527778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45988.005121527778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45988.005121527778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45988.005121527778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45988.005121527778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45988.005121527778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45988.005121527778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45988.005121527778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45988.005121527778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45988.005121527778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45988.005121527778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45988.005121527778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45988.005121527778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45988.005121527778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45988.005121527778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45988.005121527778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45988.005121527778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45988.005121527778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45988.005121527778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45988.005121527778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45988.005121527778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45988.005121527778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45988.005121527778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45988.005121527778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45988.005121527778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45988.005121527778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45988.005121527778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45988.005121527778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45988.005121527778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45988.005121527778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45988.005121527778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45988.005121527778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45988.005121527778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45988.005121527778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45988.005121527778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45988.005121527778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45988.005121527778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45988.005121527778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45988.005121527778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45988.005121527778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45988.005121527778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45988.005121527778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45988.005121527778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45988.005121527778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45988.005121527778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45988.005121527778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45988.005121527778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45988.005121527778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45988.005121527778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45988.005121527778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45988.005121527778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45988.005121527778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45988.005121527778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45988.005121527778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45988.005121527778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45988.005121527778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45988.005121527778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45988.005121527778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45988.005121527778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45988.005121527778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45988.005121527778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45988.005121527778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45988.005121527778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45988.005121527778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45988.005121527778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45988.005121527778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45988.005121527778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45988.005121527778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45988.005121527778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45988.005121527778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45988.005121527778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45988.005121527778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45988.005121527778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45988.005121527778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45988.005121527778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45988.005121527778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45988.005121527778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45988.005121527778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45988.005121527778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45988.005121527778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45988.005121527778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45988.005121527778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45988.005121527778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45988.005121527778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45988.005121527778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45988.005121527778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45988.005121527778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45988.005121527778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45988.005121527778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45988.005121527778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45988.005121527778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45988.005121527778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45988.005121527778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45988.005121527778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45988.005121527778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45988.005121527778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45988.005121527778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45988.005121527778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45988.005121527778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45988.005121527778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45988.005121527778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45988.005121527778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45988.005121527778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45988.005121527778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45988.005121527778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45988.005121527778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45988.005121527778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45988.005121527778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45988.005121527778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45988.005121527778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45988.005121527778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45988.005121527778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45988.005121527778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45988.005121527778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45988.005121527778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45988.005121527778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45988.005121527778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45988.005121527778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45988.005121527778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45988.005121527778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45988.005121527778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45988.005121527778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45988.005121527778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45988.005121527778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45988.005121527778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45988.005121527778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45988.005121527778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45988.005121527778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45988.005121527778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45988.005121527778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45988.005121527778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45988.005121527778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45988.005121527778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45988.005121527778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45988.005121527778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45988.005121527778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45988.005121527778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45988.005121527778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45988.005121527778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45988.005121527778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45988.005121527778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45988.005121527778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45988.005121527778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45988.005121527778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45988.005121527778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45988.005121527778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45988.005121527778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45988.005121527778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45988.005121527778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45988.005121527778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45988.005121527778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45988.005121527778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45988.005121527778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45988.005121527778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45988.005121527778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45988.005121527778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45988.005121527778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45988.005121527778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45988.005121527778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45988.005121527778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45988.005121527778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45988.005121527778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45988.005121527778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45988.005121527778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45988.005121527778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45988.005121527778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45988.005121527778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45988.005121527778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45988.005121527778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45988.005121527778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45988.005121527778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45988.005121527778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45988.005121527778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45988.005121527778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45988.005121527778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45988.005121527778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45988.005121527778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45988.005121527778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45988.005121527778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45988.005121527778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45988.005121527778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45988.005121527778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45988.005121527778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45988.005121527778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45988.005121527778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45988.005121527778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45988.005121527778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45988.005121527778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45988.005121527778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45988.005121527778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45988.005121527778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45988.005121527778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45988.005121527778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45988.005121527778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45988.005121527778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45988.005121527778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45988.005121527778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45988.005121527778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45988.005121527778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45988.005121527778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45988.005121527778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45988.005121527778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45988.005121527778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45988.005121527778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45988.005121527778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45988.005121527778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45988.005121527778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45988.005121527778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45988.005121527778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45988.005121527778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45988.005121527778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45988.005121527778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45988.005121527778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45988.005121527778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45988.005121527778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45988.005121527778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45988.005121527778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45988.005121527778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45988.005121527778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45988.005121527778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45988.005121527778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45988.005121527778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45988.005121527778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45988.005121527778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45988.005121527778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45988.005121527778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45988.005121527778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45988.005121527778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45988.005121527778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45988.005121527778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45988.005121527778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45988.005121527778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45988.005121527778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45988.005121527778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45988.005121527778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45988.005121527778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45988.005121527778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45988.005121527778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45988.005121527778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45988.005121527778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45988.005121527778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45988.005121527778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45988.005121527778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45988.005121527778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45988.005121527778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45988.005121527778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45988.005121527778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45988.005121527778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45988.005121527778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45988.005121527778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45988.005121527778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45988.005121527778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45988.005121527778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45988.005121527778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45988.005121527778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45988.005121527778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45988.005121527778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45988.005121527778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45988.005121527778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45988.005121527778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45988.005121527778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45988.005121527778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45988.005121527778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45988.005121527778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45988.005121527778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45988.005121527778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45988.005121527778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45988.005121527778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45988.005121527778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45988.005121527778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45988.005121527778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45988.005121527778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45988.005121527778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45988.005121527778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45988.005121527778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45988.005121527778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45988.005121527778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45988.005121527778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45988.005121527778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45988.005121527778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45988.005121527778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45988.005121527778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45988.005121527778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45988.005121527778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45988.005121527778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45988.005121527778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45988.005121527778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45988.005121527778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45988.005121527778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45988.005121527778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45988.005121527778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45988.005121527778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45988.005121527778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45988.005121527778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45988.005121527778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45988.005121527778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45988.005121527778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45988.005121527778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45988.005121527778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45988.005121527778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45988.005121527778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45988.005121527778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45988.005121527778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45988.005121527778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45988.005121527778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45988.005121527778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45988.005121527778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45988.005121527778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45988.005121527778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45988.005121527778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45988.005121527778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45988.005121527778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45988.005121527778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45988.005121527778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45988.005121527778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45988.005121527778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45988.005121527778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45988.005121527778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45988.005121527778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45988.005121527778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45988.005121527778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45988.005121527778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45988.005121527778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45988.005121527778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45988.005121527778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45988.005121527778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45988.005121527778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45988.005121527778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45988.005121527778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45988.005121527778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45988.005121527778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45988.005121527778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45988.005121527778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45988.005121527778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45988.005121527778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45988.005121527778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45988.005121527778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45988.005121527778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45988.005121527778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45988.005121527778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45988.005121527778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45988.005121527778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45988.005121527778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45988.005121527778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45988.005121527778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45988.005121527778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45988.005121527778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45988.005121527778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45988.005121527778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45988.005121527778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45988.005121527778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45988.005121527778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45988.005121527778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45988.005121527778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45988.005121527778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45988.005121527778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45988.005121527778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45988.005121527778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45988.005121527778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45988.005121527778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45988.005121527778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45988.005121527778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45988.005121527778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45988.005121527778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45988.005121527778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45988.005121527778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45988.005121527778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45988.005121527778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45988.005121527778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45988.005121527778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45988.005121527778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45988.005121527778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45988.005121527778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45988.005121527778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45988.005121527778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45988.005121527778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45988.005121527778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45988.005121527778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45988.005121527778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45988.005121527778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45988.005121527778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45988.005121527778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45988.005121527778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45988.005121527778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45988.005121527778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45988.005121527778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45988.005121527778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45988.005121527778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45988.005121527778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45988.005121527778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45988.005121527778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45988.005121527778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45988.005121527778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45988.005121527778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45988.005121527778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45988.005121527778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45988.005121527778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45988.005121527778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45988.005121527778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45988.005121527778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45988.005121527778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45988.005121527778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45988.005121527778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45988.005121527778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45988.005121527778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45988.005121527778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45988.005121527778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45988.005121527778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45988.005121527778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45988.005121527778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45988.005121527778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45988.005121527778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45988.005121527778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45988.005121527778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45988.005121527778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45988.005121527778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45988.005121527778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45988.005121527778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45988.005121527778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45988.005121527778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45988.005121527778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45988.005121527778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45988.005121527778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45988.005121527778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45988.005121527778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45988.005121527778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45988.005121527778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45988.005121527778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45988.005121527778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45988.005121527778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45988.005121527778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45988.005121527778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45988.005121527778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45988.005121527778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45988.005121527778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45988.005121527778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45988.005121527778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45988.005121527778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45988.005121527778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45988.005121527778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45988.005121527778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45988.005121527778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45988.005121527778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45988.005121527778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45988.005121527778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45988.005121527778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45988.005121527778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45988.005121527778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45988.005121527778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45988.005121527778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45988.005121527778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45988.005121527778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45988.005121527778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45988.005121527778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45988.005121527778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45988.005121527778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45988.005121527778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45988.005121527778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45988.005121527778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45988.005121527778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45988.005121527778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45988.005121527778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45988.005121527778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45988.005121527778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45988.005121527778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45988.005121527778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45988.005121527778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45988.005121527778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45988.005121527778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45988.005121527778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45988.005121527778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45988.005121527778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45988.005121527778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45988.005121527778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45988.005121527778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45988.005121527778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45988.005121527778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45988.005121527778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45988.005121527778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45988.005121527778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45988.005121527778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45988.005121527778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45988.005121527778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45988.005121527778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45988.005121527778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45988.005121527778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45988.005121527778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45988.005121527778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45988.005121527778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45988.005121527778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45988.005121527778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45988.005121527778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45988.005121527778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45988.005121527778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45988.005121527778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45988.005121527778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45988.005121527778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45988.005121527778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45988.005121527778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45988.005121527778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45988.005121527778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45988.005121527778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45988.005121527778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45988.005121527778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45988.005121527778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45988.005121527778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45988.005121527778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45988.005121527778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45988.005121527778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45988.005121527778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45988.005121527778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45988.005121527778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45988.005121527778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45988.005121527778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45988.005121527778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45988.005121527778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45988.005121527778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45988.005121527778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45988.005121527778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45988.005121527778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45988.005121527778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45988.005121527778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45988.005121527778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45988.005121527778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45988.005121527778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45988.005121527778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45988.005121527778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45988.005121527778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45988.005121527778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45988.005121527778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45988.005121527778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45988.005121527778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45988.005121527778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45988.005121527778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45988.005121527778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45988.005121527778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45988.005121527778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45988.005121527778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45988.005121527778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45988.005121527778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45988.005121527778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45988.005121527778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45988.005121527778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45988.005121527778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45988.005121527778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45988.005121527778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45988.005121527778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45988.005121527778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45988.005121527778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45988.005121527778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45988.005121527778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45988.005121527778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45988.005121527778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45988.005121527778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45988.005121527778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45988.005121527778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45988.005121527778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45988.005121527778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45988.005121527778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45988.005121527778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45988.005121527778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45988.005121527778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45988.005121527778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45988.005121527778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45988.005121527778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45988.005121527778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45988.005121527778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45988.005121527778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45988.005121527778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45988.005121527778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45988.005121527778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45988.005121527778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45988.005121527778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45988.005121527778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45988.005121527778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45988.005121527778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45988.005121527778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45988.005121527778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45988.005121527778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45988.005121527778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45988.005121527778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45988.005121527778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45988.005121527778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45988.005121527778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45988.005121527778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45988.005121527778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45988.005121527778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45988.005121527778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45988.005121527778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45988.005121527778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45988.005121527778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45988.005121527778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45988.005121527778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45988.005121527778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45988.005121527778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45988.005121527778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45988.005121527778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45988.005121527778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45988.005121527778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45988.005121527778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45988.005121527778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45988.005121527778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45988.005121527778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45988.005121527778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45988.005121527778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45988.005121527778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45988.005121527778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45988.005121527778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45988.005121527778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45988.005121527778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45988.005121527778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45988.005121527778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45988.005121527778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45988.005121527778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45988.005121527778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45988.005121527778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45988.005121527778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45988.005121527778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45988.005121527778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45988.005121527778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45988.005121527778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45988.005121527778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45988.005121527778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45988.005121527778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45988.005121527778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45988.005121527778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45988.005121527778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45988.005121527778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45988.005121527778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45988.005121527778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45988.005121527778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45988.005121527778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45988.005121527778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45988.005121527778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45988.005121527778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45988.005121527778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45988.005121527778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45988.005121527778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45988.005121527778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45988.005121527778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45988.005121527778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45988.005121527778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45988.005121527778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45988.005121527778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45988.005121527778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45988.005121527778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45988.005121527778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45988.005121527778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45988.005121527778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45988.005121527778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45988.005121527778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45988.005121527778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45988.005121527778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45988.005121527778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45988.005121527778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45988.005121527778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45988.005121527778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45988.005121527778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45988.005121527778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45988.005121527778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45988.005121527778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45988.005121527778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45988.005121527778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45988.005121527778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45988.005121527778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45988.005121527778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45988.005121527778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45988.005121527778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45988.005121527778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45988.005121527778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45988.005121527778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45988.005121527778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45988.005121527778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45988.005121527778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45988.005121527778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45988.005121527778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45988.005121527778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45988.005121527778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45988.005121527778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45988.005121527778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45988.005121527778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45988.005121527778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45988.005121527778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45988.005121527778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45988.005121527778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45988.005121527778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45988.005121527778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45988.005121527778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45988.005121527778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45988.005121527778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45988.005121527778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45988.005121527778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45988.005121527778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45988.005121527778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45988.005121527778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45988.005121527778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45988.005121527778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45988.005121527778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45988.005121527778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45988.005121527778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45988.005121527778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45988.005121527778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45988.005121527778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45988.005121527778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45988.005121527778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45988.005121527778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45988.005121527778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45988.005121527778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45988.005121527778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45988.005121527778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45988.005121527778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45988.005121527778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45988.005121527778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45988.005121527778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45988.005121527778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45988.005121527778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45988.005121527778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45988.005121527778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45988.005121527778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45988.005121527778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45988.005121527778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45988.005121527778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45988.005121527778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45988.005121527778</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284.52440393518191</v>
      </c>
      <c r="H2" s="92">
        <v>45703.474768518521</v>
      </c>
      <c r="I2" s="92" t="str">
        <f>IFERROR(VLOOKUP(D2,DB!A:F,6,0),"")</f>
        <v>SCECO</v>
      </c>
      <c r="J2" s="92" t="str">
        <f>IFERROR(VLOOKUP(D2,DB!A:G,7,0),"")</f>
        <v>Dead</v>
      </c>
      <c r="K2" s="94" t="s">
        <v>39112</v>
      </c>
      <c r="L2" s="88" t="str">
        <f>IFERROR(VLOOKUP(D2,DB!A:I,9,0),"")</f>
        <v>Latis</v>
      </c>
    </row>
    <row r="3" spans="1:16" ht="15" customHeight="1">
      <c r="A3" s="110"/>
      <c r="B3" s="110" t="str">
        <f>IFERROR(VLOOKUP(D3,DB!A:K,11,0),"")</f>
        <v/>
      </c>
      <c r="C3" s="90"/>
      <c r="D3" s="88"/>
      <c r="E3" s="91"/>
      <c r="F3" s="92"/>
      <c r="G3" s="93">
        <f t="shared" ref="G3:G31" ca="1" si="0">IFERROR(NOW()-F3,"")</f>
        <v>45988.005121527778</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45988.005121527778</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45988.005121527778</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45988.005121527778</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45988.005121527778</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45988.005121527778</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45988.005121527778</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45988.005121527778</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45988.005121527778</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45988.005121527778</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45988.005121527778</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45988.005121527778</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45988.005121527778</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45988.005121527778</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45988.005121527778</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45988.005121527778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45988.005121527778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45988.005121527778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45988.005121527778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45988.005121527778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45988.005121527778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45988.005121527778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45988.005121527778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45988.005121527778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45988.005121527778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45988.005121527778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45988.005121527778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45988.005121527778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45988.005121527778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45988.005121527778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45988.005121527778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45988.005121527778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45988.005121527778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45988.005121527778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45988.005121527778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45988.005121527778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45988.005121527778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45988.005121527778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45988.005121527778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45988.005121527778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45988.005121527778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45988.005121527778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45988.005121527778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45988.005121527778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45988.005121527778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45988.005121527778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45988.005121527778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45988.005121527778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45988.005121527778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45988.005121527778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45988.005121527778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45988.005121527778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45988.005121527778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45988.005121527778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45988.005121527778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45988.005121527778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45988.005121527778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45988.005121527778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45988.005121527778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45988.005121527778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45988.005121527778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45988.005121527778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45988.005121527778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45988.005121527778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45988.005121527778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45988.005121527778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45988.005121527778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45988.005121527778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45988.005121527778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45988.005121527778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45988.005121527778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45988.005121527778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45988.005121527778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45988.005121527778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45988.005121527778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45988.005121527778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45988.005121527778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45988.005121527778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45988.005121527778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45988.005121527778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45988.005121527778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45988.005121527778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45988.005121527778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45988.005121527778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45988.005121527778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45988.005121527778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45988.005121527778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45988.005121527778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45988.005121527778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45988.005121527778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45988.005121527778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45988.005121527778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45988.005121527778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45988.005121527778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45988.005121527778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45988.005121527778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45988.005121527778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45988.005121527778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45988.005121527778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45988.005121527778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45988.005121527778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45988.005121527778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45988.005121527778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45988.005121527778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45988.005121527778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45988.005121527778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45988.005121527778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45988.005121527778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45988.005121527778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45988.005121527778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45988.005121527778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45988.005121527778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45988.005121527778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45988.005121527778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45988.005121527778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45988.005121527778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45988.005121527778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45988.005121527778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45988.005121527778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45988.005121527778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45988.005121527778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45988.005121527778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45988.005121527778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45988.005121527778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45988.005121527778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45988.005121527778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45988.005121527778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45988.005121527778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45988.005121527778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45988.005121527778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45988.005121527778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45988.005121527778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45988.005121527778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45988.005121527778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45988.005121527778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45988.005121527778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45988.005121527778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45988.005121527778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45988.005121527778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45988.005121527778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45988.005121527778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45988.005121527778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45988.005121527778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45988.005121527778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45988.005121527778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45988.005121527778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45988.005121527778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45988.005121527778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45988.005121527778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45988.005121527778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45988.005121527778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45988.005121527778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45988.005121527778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45988.005121527778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45988.005121527778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45988.005121527778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45988.005121527778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45988.005121527778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45988.005121527778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45988.005121527778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45988.005121527778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45988.005121527778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45988.005121527778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45988.005121527778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45988.005121527778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45988.005121527778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45988.005121527778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45988.005121527778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45988.005121527778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45988.005121527778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45988.005121527778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45988.005121527778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45988.005121527778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45988.005121527778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45988.005121527778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45988.005121527778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45988.005121527778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45988.005121527778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45988.005121527778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45988.005121527778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45988.005121527778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45988.005121527778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45988.005121527778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45988.005121527778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45988.005121527778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45988.005121527778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45988.005121527778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45988.005121527778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45988.005121527778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45988.005121527778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45988.005121527778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45988.005121527778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45988.005121527778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45988.005121527778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45988.005121527778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45988.005121527778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45988.005121527778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45988.005121527778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45988.005121527778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45988.005121527778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45988.005121527778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45988.005121527778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45988.005121527778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45988.005121527778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45988.005121527778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45988.005121527778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45988.005121527778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45988.005121527778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45988.005121527778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45988.005121527778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45988.005121527778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45988.005121527778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45988.005121527778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45988.005121527778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45988.005121527778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45988.005121527778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45988.005121527778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45988.005121527778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45988.005121527778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45988.005121527778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45988.005121527778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45988.005121527778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45988.005121527778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45988.005121527778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45988.005121527778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45988.005121527778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45988.005121527778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45988.005121527778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45988.005121527778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45988.005121527778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45988.005121527778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45988.005121527778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45988.005121527778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45988.005121527778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45988.005121527778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45988.005121527778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45988.005121527778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45988.005121527778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45988.005121527778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45988.005121527778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45988.005121527778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45988.005121527778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45988.005121527778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45988.005121527778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45988.005121527778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45988.005121527778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45988.005121527778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45988.005121527778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45988.005121527778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45988.005121527778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45988.005121527778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45988.005121527778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45988.005121527778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45988.005121527778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45988.005121527778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45988.005121527778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45988.005121527778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45988.005121527778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45988.005121527778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45988.005121527778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45988.005121527778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45988.005121527778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45988.005121527778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45988.005121527778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45988.005121527778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45988.005121527778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45988.005121527778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45988.005121527778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45988.005121527778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45988.005121527778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45988.005121527778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45988.005121527778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45988.005121527778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45988.005121527778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45988.005121527778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45988.005121527778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45988.005121527778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45988.005121527778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45988.005121527778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45988.005121527778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45988.005121527778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45988.005121527778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45988.005121527778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45988.005121527778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45988.005121527778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45988.005121527778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45988.005121527778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45988.005121527778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45988.005121527778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45988.005121527778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45988.005121527778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45988.005121527778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45988.005121527778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45988.005121527778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45988.005121527778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45988.005121527778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45988.005121527778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45988.005121527778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45988.005121527778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45988.005121527778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45988.005121527778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45988.005121527778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45988.005121527778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45988.005121527778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45988.005121527778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45988.005121527778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45988.005121527778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45988.005121527778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45988.005121527778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45988.005121527778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45988.005121527778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45988.005121527778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45988.005121527778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45988.005121527778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45988.005121527778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45988.005121527778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45988.005121527778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45988.005121527778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45988.005121527778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45988.005121527778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45988.005121527778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45988.005121527778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45988.005121527778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45988.005121527778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45988.005121527778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45988.005121527778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45988.005121527778</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45988.005121527778</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45988.005121527778</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45988.005121527778</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45988.005121527778</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96.17306134258979</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39102</v>
      </c>
      <c r="F3" s="38">
        <v>45926.188877314817</v>
      </c>
      <c r="G3" s="105">
        <f t="shared" ref="G3" ca="1" si="0">IFERROR(NOW()-F3,"")</f>
        <v>61.816244212961465</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39102</v>
      </c>
      <c r="F4" s="107">
        <v>45948.661111111112</v>
      </c>
      <c r="G4" s="108">
        <f t="shared" ref="G4" ca="1" si="1">IFERROR(NOW()-F4,"")</f>
        <v>39.344010416665697</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6.6318229166645324</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45"/>
      <c r="E6" s="37"/>
      <c r="F6" s="38"/>
      <c r="G6" s="108">
        <f ca="1">IFERROR(NOW()-F6,"")</f>
        <v>45988.005121527778</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ca="1">IFERROR(NOW()-F7,"")</f>
        <v>45988.005121527778</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45988.005121527778</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45988.005121527778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45988.005121527778</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45988.005121527778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4">
        <f ca="1">IFERROR(NOW()-F12,"")</f>
        <v>45988.005121527778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ca="1">IFERROR(NOW()-F13,"")</f>
        <v>45988.005121527778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ca="1">IFERROR(NOW()-F14,"")</f>
        <v>45988.005121527778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45988.005121527778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45988.005121527778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45988.005121527778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45988.005121527778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45988.005121527778</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45988.005121527778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ca="1">IFERROR(NOW()-F21,"")</f>
        <v>45988.005121527778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ca="1">IFERROR(NOW()-F22,"")</f>
        <v>45988.005121527778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45988.005121527778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45988.005121527778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45988.005121527778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45988.005121527778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45988.005121527778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45988.005121527778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45988.005121527778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45988.005121527778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45988.005121527778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45988.005121527778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45988.005121527778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45988.005121527778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45988.005121527778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45988.005121527778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45988.005121527778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45988.005121527778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45988.005121527778</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45988.005121527778</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45988.005121527778</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45988.005121527778</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45988.005121527778</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45988.005121527778</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45988.005121527778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45988.005121527778</v>
      </c>
      <c r="H8" s="126"/>
      <c r="I8" s="124" t="str">
        <f>IFERROR(VLOOKUP(D8,DB!A:F,6,0),"")</f>
        <v/>
      </c>
      <c r="J8" s="124" t="str">
        <f>IFERROR(VLOOKUP(D8,DB!A:G,7,0),"")</f>
        <v/>
      </c>
      <c r="K8" s="127" t="s">
        <v>39121</v>
      </c>
      <c r="L8" s="128" t="str">
        <f>IFERROR(VLOOKUP(D8,DB!A:I,9,0),"")</f>
        <v/>
      </c>
    </row>
    <row r="9" spans="1:16382" ht="31.5" customHeight="1">
      <c r="A9" s="123"/>
      <c r="B9" s="124" t="str">
        <f>IFERROR(VLOOKUP(D9,DB!A:K,11,0),"")</f>
        <v/>
      </c>
      <c r="C9" s="125"/>
      <c r="D9" s="124"/>
      <c r="E9" s="106"/>
      <c r="F9" s="126"/>
      <c r="G9" s="72">
        <f ca="1">IFERROR(NOW()-F9,"-")</f>
        <v>45988.005121527778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45988.005121527778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45988.005121527778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45988.005121527778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45988.005121527778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45988.005121527778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45988.005121527778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45988.005121527778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45988.005121527778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45988.005121527778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45988.005121527778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45988.005121527778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45988.005121527778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45988.005121527778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45988.005121527778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45988.005121527778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45988.005121527778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45988.005121527778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45988.005121527778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45988.005121527778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45988.005121527778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45988.005121527778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45988.005121527778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45988.005121527778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45988.005121527778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45988.005121527778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45988.005121527778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45988.005121527778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45988.005121527778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45988.005121527778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45988.005121527778</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45988.005121527778</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45988.005121527778</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2025-11-26T21:09:25Z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