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90" documentId="120_S{2AC9BD13-BADA-5192-A53E-5A8FF88502F6}" xr6:coauthVersionLast="47" xr6:coauthVersionMax="47" xr10:uidLastSave="{8AEEE15B-34DA-4811-81CC-0F860E049B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<sst xmlns="http://schemas.openxmlformats.org/spreadsheetml/2006/main" count="181524" uniqueCount="39139">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</sst>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337.89995381944755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46000.848379745374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46000.848379745374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46000.848379745374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46000.848379745374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46000.848379745374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46000.848379745374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46000.848379745374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46000.848379745374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46000.848379745374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46000.848379745374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46000.848379745374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46000.848379745374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46000.848379745374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46000.848379745374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46000.848379745374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46000.848379745374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46000.848379745374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46000.848379745374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46000.848379745374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46000.848379745374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46000.848379745374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46000.848379745374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46000.848379745374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46000.848379745374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46000.848379745374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46000.848379745374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46000.848379745374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46000.848379745374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46000.848379745374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46000.848379745374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46000.848379745374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46000.848379745374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46000.848379745374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46000.848379745374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46000.848379745374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46000.848379745374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46000.848379745374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46000.848379745374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46000.848379745374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46000.848379745374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46000.848379745374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46000.848379745374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46000.848379745374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46000.848379745374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46000.848379745374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46000.848379745374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46000.848379745374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46000.848379745374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46000.848379745374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46000.848379745374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46000.848379745374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46000.848379745374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46000.848379745374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46000.848379745374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46000.848379745374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46000.848379745374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46000.848379745374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46000.848379745374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46000.848379745374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46000.848379745374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46000.848379745374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46000.848379745374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46000.848379745374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46000.848379745374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46000.848379745374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46000.848379745374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46000.848379745374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46000.848379745374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46000.848379745374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46000.848379745374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46000.848379745374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46000.848379745374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46000.848379745374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46000.848379745374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46000.848379745374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46000.848379745374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46000.848379745374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46000.848379745374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46000.848379745374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46000.848379745374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46000.848379745374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46000.848379745374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46000.848379745374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46000.848379745374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46000.848379745374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46000.848379745374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46000.848379745374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46000.848379745374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46000.848379745374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46000.848379745374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46000.848379745374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46000.848379745374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46000.848379745374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46000.848379745374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46000.848379745374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46000.848379745374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46000.848379745374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46000.848379745374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46000.848379745374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46000.848379745374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46000.848379745374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46000.848379745374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46000.848379745374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46000.848379745374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46000.848379745374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46000.848379745374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46000.848379745374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46000.848379745374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46000.848379745374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46000.848379745374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46000.848379745374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46000.848379745374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46000.848379745374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46000.848379745374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46000.848379745374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46000.848379745374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46000.848379745374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46000.848379745374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46000.848379745374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46000.848379745374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46000.848379745374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46000.848379745374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46000.848379745374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46000.848379745374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46000.848379745374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46000.848379745374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46000.848379745374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46000.848379745374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46000.848379745374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46000.848379745374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46000.848379745374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46000.848379745374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46000.848379745374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46000.848379745374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46000.848379745374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46000.848379745374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46000.848379745374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46000.848379745374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46000.848379745374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46000.848379745374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46000.848379745374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46000.848379745374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46000.848379745374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46000.848379745374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46000.848379745374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46000.848379745374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46000.848379745374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46000.848379745374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46000.848379745374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46000.848379745374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46000.848379745374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46000.848379745374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46000.848379745374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46000.848379745374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46000.848379745374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46000.848379745374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46000.848379745374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46000.848379745374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46000.848379745374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46000.848379745374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46000.848379745374</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E83E3FD2-37AE-46B2-9523-2EA496CEFE8B}"/>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175.84854178241221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16.460960763892217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3.4929978009313345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46000.848379745374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46000.848379745374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46000.848379745374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46000.848379745374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46000.848379745374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46000.848379745374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46000.848379745374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46000.848379745374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46000.848379745374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46000.848379745374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46000.848379745374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46000.848379745374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46000.848379745374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46000.848379745374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46000.848379745374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46000.848379745374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46000.848379745374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46000.848379745374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46000.848379745374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46000.848379745374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46000.848379745374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46000.848379745374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46000.848379745374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46000.848379745374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46000.848379745374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46000.848379745374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46000.848379745374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46000.848379745374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46000.848379745374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46000.848379745374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46000.848379745374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46000.848379745374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46000.848379745374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46000.848379745374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46000.848379745374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46000.848379745374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46000.848379745374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46000.848379745374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46000.848379745374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46000.848379745374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46000.848379745374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46000.848379745374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46000.848379745374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46000.848379745374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46000.848379745374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46000.848379745374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46000.848379745374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46000.848379745374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46000.848379745374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46000.848379745374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46000.848379745374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46000.848379745374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46000.848379745374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46000.848379745374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46000.848379745374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46000.848379745374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46000.848379745374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46000.848379745374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46000.848379745374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46000.848379745374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46000.848379745374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46000.848379745374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46000.848379745374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46000.848379745374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46000.848379745374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46000.848379745374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46000.848379745374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46000.848379745374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46000.848379745374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46000.848379745374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46000.848379745374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46000.848379745374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46000.848379745374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46000.848379745374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46000.848379745374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46000.848379745374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46000.848379745374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46000.848379745374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46000.848379745374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46000.848379745374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46000.848379745374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46000.848379745374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46000.848379745374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46000.848379745374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46000.848379745374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46000.848379745374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46000.848379745374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46000.848379745374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46000.848379745374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46000.848379745374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46000.848379745374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46000.848379745374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46000.848379745374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46000.848379745374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46000.848379745374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46000.848379745374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46000.848379745374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46000.848379745374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46000.848379745374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46000.848379745374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46000.848379745374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46000.848379745374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46000.848379745374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46000.848379745374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46000.848379745374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46000.848379745374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46000.848379745374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46000.848379745374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46000.848379745374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46000.848379745374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46000.848379745374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46000.848379745374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46000.848379745374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46000.848379745374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46000.848379745374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46000.848379745374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46000.848379745374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46000.848379745374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46000.848379745374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46000.848379745374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46000.848379745374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46000.848379745374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46000.848379745374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46000.848379745374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46000.848379745374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46000.848379745374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46000.848379745374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46000.848379745374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46000.848379745374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46000.848379745374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46000.848379745374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46000.848379745374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46000.848379745374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46000.848379745374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46000.848379745374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46000.848379745374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46000.848379745374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46000.848379745374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46000.848379745374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46000.848379745374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46000.848379745374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46000.848379745374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46000.848379745374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46000.848379745374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46000.848379745374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46000.848379745374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46000.848379745374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46000.848379745374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46000.848379745374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46000.848379745374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46000.848379745374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46000.848379745374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46000.848379745374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46000.848379745374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46000.848379745374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46000.848379745374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46000.848379745374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46000.848379745374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46000.848379745374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46000.848379745374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46000.848379745374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46000.848379745374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46000.848379745374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46000.848379745374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46000.848379745374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46000.848379745374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46000.848379745374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46000.848379745374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46000.848379745374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46000.848379745374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46000.848379745374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46000.848379745374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46000.848379745374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46000.848379745374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46000.848379745374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46000.848379745374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46000.848379745374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46000.848379745374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46000.848379745374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46000.848379745374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46000.848379745374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46000.848379745374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46000.848379745374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46000.848379745374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46000.848379745374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46000.848379745374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46000.848379745374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46000.848379745374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46000.848379745374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46000.848379745374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46000.848379745374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46000.848379745374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46000.848379745374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46000.848379745374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46000.848379745374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46000.848379745374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46000.848379745374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46000.848379745374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46000.848379745374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46000.848379745374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46000.848379745374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46000.848379745374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46000.848379745374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46000.848379745374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46000.848379745374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46000.848379745374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46000.848379745374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46000.848379745374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46000.848379745374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46000.848379745374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46000.848379745374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46000.848379745374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46000.848379745374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46000.848379745374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46000.848379745374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46000.848379745374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46000.848379745374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46000.848379745374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46000.848379745374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46000.848379745374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46000.848379745374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46000.848379745374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46000.848379745374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46000.848379745374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46000.848379745374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46000.848379745374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46000.848379745374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46000.848379745374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46000.848379745374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46000.848379745374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46000.848379745374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46000.848379745374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46000.848379745374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46000.848379745374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46000.848379976851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46000.848379976851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46000.848379976851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46000.848379976851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46000.848379976851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46000.848379976851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46000.848379976851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46000.848379976851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46000.848379976851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46000.848379976851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46000.848379976851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46000.848379976851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46000.848379976851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46000.848379976851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46000.848379976851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46000.848379976851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46000.848379976851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46000.848379976851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46000.848379976851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46000.848379976851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46000.848379976851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46000.848379976851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46000.848379976851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46000.848379976851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46000.848379976851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46000.848379976851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46000.848379976851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46000.848379976851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46000.848379976851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46000.848379976851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46000.848379976851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46000.848379976851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46000.848379976851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46000.848379976851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46000.848379976851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46000.848379976851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46000.848379976851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46000.848379976851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46000.848379976851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46000.848379976851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46000.848379976851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46000.848379976851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46000.848379976851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46000.848379976851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46000.848379976851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46000.848379976851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46000.848379976851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46000.848379976851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46000.848379976851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46000.848379976851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46000.848379976851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46000.848379976851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46000.848379976851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46000.848379976851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46000.848379976851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46000.848379976851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46000.848379976851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46000.848379976851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46000.848379976851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46000.848379976851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46000.848379976851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46000.848379976851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46000.848379976851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46000.848379976851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46000.848379976851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46000.848379976851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46000.848379976851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46000.848379976851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46000.848379976851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46000.848379976851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46000.848379976851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46000.848379976851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46000.848379976851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46000.848379976851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46000.848379976851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46000.848379976851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46000.848379976851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46000.848379976851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46000.848379976851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46000.848379976851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46000.848379976851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46000.848379976851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46000.848379976851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46000.848379976851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46000.848379976851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46000.848379976851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46000.848379976851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46000.848379976851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46000.848379976851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46000.848379976851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46000.848379976851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46000.848379976851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46000.848379976851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46000.848379976851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46000.848379976851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46000.848379976851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46000.848379976851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46000.848379976851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46000.848379976851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46000.848379976851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46000.848379976851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46000.848379976851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46000.848379976851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46000.848379976851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46000.848379976851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46000.848379976851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46000.848379976851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46000.848379976851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46000.848379976851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46000.848379976851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46000.848379976851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46000.848379976851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46000.848379976851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46000.848379976851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46000.848379976851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46000.848379976851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46000.848379976851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46000.848379976851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46000.848379976851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46000.848379976851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46000.848379976851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46000.848379976851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46000.848379976851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46000.848379976851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46000.848379976851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46000.848379976851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46000.848379976851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46000.848379976851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46000.848379976851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46000.848379976851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46000.848379976851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46000.848379976851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46000.848379976851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46000.848379976851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46000.848379976851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46000.848379976851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46000.848379976851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46000.848379976851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46000.848379976851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46000.848379976851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46000.848379976851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46000.848379976851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46000.848379976851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46000.848379976851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46000.848379976851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46000.848379976851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46000.848379976851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46000.848379976851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46000.848379976851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46000.848379976851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46000.848379976851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46000.848379976851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46000.848379976851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46000.848379976851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46000.848379976851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46000.848379976851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46000.848379976851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46000.848379976851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46000.848379976851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46000.848379976851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46000.848379976851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46000.848379976851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46000.848379976851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46000.848379976851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46000.848379976851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46000.848379976851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46000.848379976851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46000.848379976851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46000.848379976851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46000.848379976851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46000.848379976851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46000.848379976851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46000.848379976851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46000.848379976851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46000.848379976851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46000.848379976851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46000.848379976851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46000.848379976851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46000.848379976851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46000.848379976851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46000.848379976851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46000.848379976851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46000.848379976851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46000.848379976851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46000.848379976851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46000.848379976851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46000.848379976851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46000.848379976851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46000.848379976851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46000.848379976851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46000.848379976851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46000.848379976851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46000.848379976851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46000.848379976851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46000.848379976851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46000.848379976851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46000.848379976851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46000.848379976851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46000.848379976851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46000.848379976851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46000.848379976851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46000.848379976851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46000.848379976851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46000.848379976851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46000.848379976851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46000.848379976851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46000.848379976851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46000.848379976851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46000.848379976851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46000.848379976851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46000.848379976851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46000.848379976851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46000.848379976851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46000.848379976851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46000.848379976851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46000.848379976851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46000.848379976851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46000.848379976851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46000.848379976851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46000.848379976851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46000.848379976851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46000.848379976851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46000.848379976851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46000.848379976851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46000.848379976851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46000.848379976851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46000.848379976851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46000.848379976851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46000.848379976851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46000.848379976851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46000.848379976851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46000.848379976851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46000.848379976851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46000.848379976851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46000.848379976851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46000.848379976851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46000.848379976851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46000.848379976851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46000.848379976851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46000.848379976851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46000.848379976851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46000.848379976851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46000.848379976851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46000.848379976851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46000.848379976851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46000.848379976851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46000.848379976851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46000.848379976851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46000.848379976851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46000.848379976851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46000.848379976851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46000.848379976851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46000.848379976851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46000.848379976851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46000.848379976851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46000.848379976851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46000.848379976851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46000.848379976851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46000.848379976851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46000.848379976851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46000.848379976851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46000.848379976851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46000.848379976851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46000.848379976851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46000.848379976851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46000.848379976851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46000.848379976851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46000.848379976851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46000.848379976851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46000.848379976851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46000.848379976851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46000.848379976851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46000.848379976851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46000.848379976851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46000.848379976851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46000.848379976851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46000.848379976851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46000.848379976851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46000.848379976851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46000.848379976851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46000.848379976851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46000.848379976851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46000.848379976851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46000.848379976851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46000.848379976851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46000.848379976851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46000.848379976851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46000.848379976851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46000.848379976851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46000.848379976851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46000.848379976851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46000.848379976851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46000.848379976851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46000.848379976851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46000.848379976851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46000.848379976851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46000.848379976851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46000.848379976851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46000.848379976851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46000.848379976851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46000.848379976851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46000.848379976851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46000.848379976851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46000.848379976851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46000.848379976851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46000.848379976851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46000.848379976851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46000.848379976851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46000.848379976851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46000.848379976851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46000.848379976851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46000.848379976851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46000.848379976851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46000.848379976851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46000.848379976851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46000.848379976851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46000.848379976851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46000.848379976851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46000.848379976851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46000.848379976851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46000.848379976851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46000.848379976851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46000.848379976851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46000.848379976851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46000.848379976851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46000.848379976851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46000.848379976851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46000.848379976851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46000.848379976851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46000.848379976851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46000.848379976851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46000.848379976851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46000.848379976851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46000.848379976851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46000.848379976851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46000.848379976851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46000.848379976851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46000.848379976851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46000.848379976851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46000.848379976851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46000.848379976851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46000.848379976851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46000.848379976851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46000.848379976851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46000.848379976851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46000.848379976851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46000.848379976851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46000.848379976851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46000.848379976851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46000.848379976851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46000.848379976851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46000.848379976851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46000.848379976851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46000.848379976851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46000.848379976851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46000.848379976851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46000.848379976851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46000.848379976851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46000.848379976851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46000.848379976851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46000.848379976851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46000.848379976851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46000.848379976851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46000.848379976851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46000.848379976851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46000.848379976851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46000.848379976851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46000.848379976851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46000.848379976851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46000.848379976851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46000.848379976851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46000.848379976851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46000.848379976851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46000.848379976851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46000.848379976851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46000.848379976851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46000.848379976851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46000.848379976851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46000.848379976851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46000.848379976851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46000.848379976851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46000.848379976851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46000.848379976851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46000.848379976851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46000.848379976851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46000.848379976851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46000.848379976851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46000.848379976851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46000.848379976851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46000.848379976851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46000.848379976851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46000.848379976851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46000.848379976851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46000.848379976851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46000.848379976851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46000.848379976851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46000.848379976851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46000.848379976851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46000.848379976851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46000.848379976851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46000.848379976851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46000.848379976851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46000.848379976851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46000.848379976851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46000.848379976851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46000.848379976851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46000.848379976851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46000.848379976851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46000.848379976851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46000.848379976851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46000.848379976851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46000.848379976851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46000.848379976851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46000.848379976851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46000.848379976851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46000.848379976851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46000.848379976851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46000.848379976851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46000.848379976851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46000.848379976851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46000.848379976851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46000.848379976851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46000.848379976851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46000.848379976851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46000.848379976851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46000.848379976851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46000.848379976851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46000.848379976851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46000.848379976851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46000.848379976851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46000.848379976851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46000.848379976851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46000.848379976851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46000.848379976851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46000.848379976851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46000.848379976851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46000.848379976851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46000.848379976851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46000.848379976851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46000.848379976851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46000.848379976851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46000.848379976851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46000.848379976851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46000.848379976851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46000.848379976851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46000.848379976851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46000.848379976851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46000.848379976851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46000.848379976851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46000.848379976851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46000.848379976851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46000.848379976851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46000.848379976851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46000.848379976851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46000.848379976851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46000.848379976851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46000.848379976851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46000.848379976851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46000.848379976851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46000.848379976851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46000.848379976851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46000.848379976851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46000.848379976851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46000.848379976851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46000.848379976851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46000.848379976851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46000.848379976851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46000.848379976851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46000.848379976851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46000.848379976851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46000.848379976851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46000.848379976851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46000.848379976851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46000.848379976851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46000.848379976851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46000.848379976851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46000.848379976851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46000.848379976851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46000.848379976851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46000.848379976851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46000.848379976851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46000.848379976851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46000.848379976851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46000.848379976851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46000.848379976851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46000.848379976851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46000.848379976851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46000.848379976851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46000.848379976851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46000.848379976851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46000.848379976851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46000.848379976851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46000.848379976851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46000.848379976851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46000.848379976851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46000.848379976851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46000.848379976851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46000.848379976851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46000.848379976851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46000.848379976851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46000.848379976851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46000.848379976851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46000.848379976851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46000.848379976851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46000.848379976851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46000.848379976851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46000.848379976851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46000.848379976851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46000.848379976851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46000.848379976851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46000.848379976851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46000.848379976851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46000.848379976851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46000.848379976851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46000.848379976851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46000.848379976851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46000.848379976851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46000.848379976851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46000.848379976851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46000.848379976851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46000.848379976851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46000.848379976851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46000.848379976851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46000.848379976851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46000.848379976851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46000.848379976851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46000.848379976851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46000.848379976851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46000.848379976851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46000.848379976851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46000.848379976851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46000.848379976851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46000.848379976851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46000.848379976851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46000.848379976851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46000.848379976851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46000.848379976851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46000.848379976851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46000.848379976851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46000.848379976851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46000.848379976851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46000.848379976851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46000.848379976851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46000.848379976851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46000.848379976851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46000.848379976851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46000.848379976851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46000.848379976851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46000.848379976851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46000.848379976851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46000.848379976851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46000.848379976851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46000.848379976851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46000.848379976851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46000.848379976851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46000.848379976851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46000.848379976851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46000.848379976851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46000.848379976851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46000.848379976851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46000.848379976851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46000.848379976851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46000.848379976851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46000.848379976851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46000.848379976851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46000.848379976851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46000.848379976851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46000.848379976851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46000.848379976851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46000.848379976851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46000.848379976851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46000.848379976851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46000.848379976851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46000.848379976851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46000.848379976851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46000.848379976851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46000.848379976851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46000.848379976851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46000.848379976851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46000.848379976851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46000.848379976851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46000.848379976851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46000.848379976851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46000.848379976851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46000.848379976851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46000.848379976851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46000.848379976851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46000.848379976851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46000.848379976851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46000.848379976851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46000.848379976851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46000.848379976851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46000.848379976851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46000.848379976851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46000.848379976851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46000.848379976851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46000.848379976851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46000.848379976851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46000.848379976851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46000.848379976851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46000.848379976851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46000.848379976851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46000.848379976851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46000.848379976851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46000.848379976851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46000.848379976851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46000.848379976851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46000.848379976851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46000.848379976851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46000.848379976851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46000.848379976851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46000.848379976851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46000.848379976851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46000.848379976851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46000.848379976851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46000.848379976851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46000.848379976851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46000.848379976851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46000.848379976851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46000.848379976851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46000.848379976851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46000.848379976851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46000.848379976851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46000.848379976851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46000.848379976851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46000.848379976851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46000.848379976851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46000.848379976851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46000.848379976851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46000.848379976851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46000.848379976851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46000.848379976851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46000.848379976851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46000.848379976851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46000.848379976851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46000.848379976851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46000.848379976851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46000.848379976851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46000.848379976851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46000.848379976851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46000.848379976851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46000.848379976851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46000.848379976851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46000.848379976851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46000.848379976851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46000.848379976851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46000.848379976851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46000.848379976851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46000.848379976851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46000.848379976851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46000.848379976851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46000.848379976851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46000.848379976851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46000.848379976851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46000.848379976851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46000.848379976851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46000.848379976851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46000.848379976851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46000.848379976851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46000.848379976851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46000.848379976851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46000.848379976851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46000.848379976851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46000.848379976851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46000.848379976851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46000.848379976851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46000.848379976851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46000.848379976851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46000.848379976851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46000.848379976851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46000.848379976851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46000.848379976851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46000.848379976851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46000.848379976851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46000.848379976851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46000.848379976851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46000.848379976851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46000.848379976851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46000.848379976851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46000.848379976851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46000.848379976851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46000.848379976851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46000.848379976851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46000.848379976851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46000.848379976851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46000.848379976851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46000.848379976851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46000.848379976851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46000.848379976851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46000.848379976851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46000.848379976851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46000.848379976851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46000.848379976851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46000.848379976851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46000.848379976851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46000.848379976851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46000.848379976851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46000.848379976851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46000.848379976851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46000.848379976851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46000.848379976851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46000.848379976851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46000.848379976851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46000.848379976851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46000.848379976851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46000.848379976851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46000.848379976851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46000.848379976851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46000.848379976851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46000.848379976851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46000.848379976851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46000.848379976851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46000.848379976851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46000.848379976851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46000.848379976851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46000.848379976851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46000.848379976851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46000.848379976851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46000.848379976851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46000.848379976851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46000.848379976851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46000.848379976851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46000.848379976851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46000.848379976851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46000.848379976851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46000.848379976851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46000.848379976851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46000.848379976851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46000.848379976851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46000.848379976851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46000.848379976851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46000.848379976851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46000.848379976851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46000.848379976851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46000.848379976851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46000.848379976851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46000.848379976851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46000.848379976851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46000.848379976851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46000.848379976851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46000.848379976851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46000.848379976851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46000.848379976851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46000.848379976851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46000.848379976851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46000.848379976851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46000.848379976851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46000.848379976851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46000.848379976851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46000.848379976851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46000.848379976851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46000.848379976851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46000.848379976851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46000.848379976851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46000.848379976851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46000.848379976851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46000.848379976851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46000.848379976851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46000.848379976851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46000.848379976851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46000.848379976851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46000.848379976851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46000.848379976851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46000.848379976851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46000.848379976851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46000.848379976851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46000.848379976851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46000.848379976851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46000.848379976851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46000.848379976851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46000.848379976851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46000.848379976851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46000.848379976851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46000.848379976851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46000.848379976851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46000.848379976851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46000.848379976851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46000.848379976851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46000.848379976851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46000.848379976851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46000.848379976851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46000.848379976851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46000.848379976851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46000.848379976851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46000.848379976851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46000.848379976851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46000.848379976851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46000.848379976851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46000.848379976851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46000.848379976851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46000.848379976851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46000.848379976851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46000.848379976851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46000.848379976851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46000.848379976851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46000.848379976851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46000.848379976851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46000.848379976851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46000.848379976851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46000.848379976851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46000.848379976851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46000.848379976851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46000.848379976851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46000.848379976851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46000.848379976851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46000.848379976851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46000.848379976851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46000.848379976851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46000.848379976851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46000.848379976851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46000.848379976851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46000.848379976851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46000.848379976851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46000.848379976851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46000.848379976851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46000.848379976851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46000.848379976851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46000.848379976851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46000.848379976851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46000.848379976851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46000.848379976851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46000.848379976851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46000.848379976851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46000.848379976851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46000.848379976851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46000.848379976851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46000.848379976851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46000.848379976851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46000.848379976851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46000.848379976851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46000.848379976851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46000.848379976851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46000.848379976851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46000.848379976851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46000.848379976851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46000.848379976851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46000.848379976851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46000.848379976851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46000.848379976851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46000.848379976851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46000.848379976851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46000.848379976851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46000.848379976851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46000.848379976851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46000.848379976851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46000.848379976851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46000.848379976851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46000.848379976851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46000.848379976851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46000.848379976851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46000.848379976851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46000.848379976851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46000.848379976851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46000.848379976851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46000.848379976851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46000.848379976851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46000.848379976851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46000.848379976851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46000.848379976851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46000.848379976851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46000.848379976851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46000.848379976851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46000.848379976851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46000.848379976851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46000.848379976851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297.36766215277748</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2.0542362268533907</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46000.848379745374</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46000.848379745374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46000.848379745374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46000.848379745374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46000.848379745374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46000.848379745374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46000.848379745374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46000.848379745374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46000.848379745374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46000.848379745374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46000.848379745374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46000.848379745374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46000.848379745374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46000.848379745374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46000.848379745374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46000.848379745374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46000.848379745374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46000.848379745374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46000.848379745374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46000.848379745374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46000.848379745374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46000.848379745374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46000.848379745374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46000.848379745374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46000.848379745374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46000.848379745374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46000.848379745374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46000.848379745374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46000.848379745374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46000.848379745374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46000.848379745374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46000.848379745374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46000.848379745374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46000.848379745374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46000.848379745374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46000.848379745374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46000.848379745374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46000.848379745374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46000.848379745374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46000.848379745374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46000.848379745374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46000.848379745374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46000.848379745374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46000.848379745374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46000.848379745374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46000.848379745374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46000.848379745374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46000.848379745374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46000.848379745374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46000.848379745374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46000.848379745374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46000.848379745374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46000.848379745374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46000.848379745374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46000.848379745374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46000.848379745374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46000.848379745374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46000.848379745374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46000.848379745374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46000.848379745374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46000.848379745374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46000.848379745374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46000.848379745374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46000.848379745374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46000.848379745374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46000.848379745374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46000.848379745374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46000.848379745374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46000.848379745374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46000.848379745374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46000.848379745374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46000.848379745374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46000.848379745374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46000.848379745374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46000.848379745374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46000.848379745374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46000.848379745374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46000.848379745374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46000.848379745374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46000.848379745374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46000.848379745374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46000.848379745374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46000.848379745374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46000.848379745374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46000.848379745374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46000.848379745374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46000.848379745374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46000.848379745374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46000.848379745374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46000.848379745374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46000.848379745374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46000.848379745374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46000.848379745374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46000.848379745374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46000.848379745374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46000.848379745374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46000.848379745374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46000.848379745374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46000.848379745374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46000.848379745374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46000.848379745374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46000.848379745374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46000.848379745374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46000.848379745374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46000.848379745374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46000.848379745374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46000.848379745374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109.01631956018537</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74.65950243055704</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52.187268634261272</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19.475081134260108</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3.7408913194449269</v>
      </c>
      <c r="H6" s="38">
        <v>45997.093599537038</v>
      </c>
      <c r="I6" s="37" t="str">
        <f>IFERROR(VLOOKUP(D6,DB!A:F,6,0),"")</f>
        <v>SCECO</v>
      </c>
      <c r="J6" s="37" t="str">
        <f>IFERROR(VLOOKUP(D6,DB!A:G,7,0),"")</f>
        <v>In progress</v>
      </c>
      <c r="K6" s="37" t="s">
        <v>39134</v>
      </c>
      <c r="L6" s="37" t="str">
        <f>IFERROR(VLOOKUP(D6,DB!A:I,9,0),"")</f>
        <v>Latis</v>
      </c>
    </row>
    <row r="7" spans="1:13">
      <c r="A7" s="37"/>
      <c r="B7" s="37" t="str">
        <f>IFERROR(VLOOKUP(D7,DB!A:K,11,0),"")</f>
        <v/>
      </c>
      <c r="C7" s="37"/>
      <c r="D7" s="153"/>
      <c r="E7" s="37"/>
      <c r="F7" s="38"/>
      <c r="G7" s="131">
        <f ca="1">IFERROR(NOW()-F7,"")</f>
        <v>46000.848379745374</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46000.848379745374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46000.848379745374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46000.848379745374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46000.848379745374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46000.848379745374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46000.848379745374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46000.848379745374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46000.848379745374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46000.848379745374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46000.848379745374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46000.848379745374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46000.848379745374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46000.848379745374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46000.848379745374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46000.848379745374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46000.848379745374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46000.848379745374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46000.848379745374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46000.848379745374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46000.848379745374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46000.848379745374</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39135</v>
      </c>
      <c r="B2" s="115" t="str">
        <f>IFERROR(VLOOKUP(D2,DB!A:K,11,0),"")</f>
        <v>R6</v>
      </c>
      <c r="C2" s="116">
        <v>1</v>
      </c>
      <c r="D2" s="115" t="s">
        <v>29574</v>
      </c>
      <c r="E2" s="138" t="s">
        <v>39106</v>
      </c>
      <c r="F2" s="117">
        <v>46000.749814814815</v>
      </c>
      <c r="G2" s="72">
        <f t="shared" ref="G2:G12" ca="1" si="0">IFERROR(NOW()-F2,"-")</f>
        <v>9.8564930558495689E-2</v>
      </c>
      <c r="H2" s="117">
        <v>46000.74428240741</v>
      </c>
      <c r="I2" s="115" t="str">
        <f>IFERROR(VLOOKUP(D2,DB!A:F,6,0),"")</f>
        <v>SCECO</v>
      </c>
      <c r="J2" s="115" t="str">
        <f>IFERROR(VLOOKUP(D2,DB!A:G,7,0),"")</f>
        <v>Vandalized</v>
      </c>
      <c r="K2" s="118" t="s">
        <v>39136</v>
      </c>
      <c r="L2" s="133" t="str">
        <f>IFERROR(VLOOKUP(D2,DB!A:I,9,0),"")</f>
        <v>Latis</v>
      </c>
    </row>
    <row r="3" spans="1:16382" ht="31.5" customHeight="1">
      <c r="A3" s="114" t="s">
        <v>39137</v>
      </c>
      <c r="B3" s="115" t="str">
        <f>IFERROR(VLOOKUP(D3,DB!A:K,11,0),"")</f>
        <v>R6</v>
      </c>
      <c r="C3" s="116">
        <v>2</v>
      </c>
      <c r="D3" s="115" t="s">
        <v>39042</v>
      </c>
      <c r="E3" s="138" t="s">
        <v>39106</v>
      </c>
      <c r="F3" s="117">
        <v>46000.808553240742</v>
      </c>
      <c r="G3" s="72">
        <f t="shared" ca="1" si="0"/>
        <v>3.9826504631491844E-2</v>
      </c>
      <c r="H3" s="117">
        <v>46000.762835648151</v>
      </c>
      <c r="I3" s="115" t="str">
        <f>IFERROR(VLOOKUP(D3,DB!A:F,6,0),"")</f>
        <v>SCECO</v>
      </c>
      <c r="J3" s="115" t="str">
        <f>IFERROR(VLOOKUP(D3,DB!A:G,7,0),"")</f>
        <v>Dead</v>
      </c>
      <c r="K3" s="118" t="s">
        <v>39138</v>
      </c>
      <c r="L3" s="133" t="str">
        <f>IFERROR(VLOOKUP(D3,DB!A:I,9,0),"")</f>
        <v>Latis</v>
      </c>
    </row>
    <row r="4" spans="1:16382" ht="31.5" customHeight="1">
      <c r="A4" s="114"/>
      <c r="B4" s="115" t="str">
        <f>IFERROR(VLOOKUP(D4,DB!A:K,11,0),"")</f>
        <v/>
      </c>
      <c r="C4" s="116"/>
      <c r="D4" s="115"/>
      <c r="E4" s="138"/>
      <c r="F4" s="117"/>
      <c r="G4" s="72">
        <f t="shared" ca="1" si="0"/>
        <v>46000.848379745374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46000.848379745374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46000.848379745374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46000.848379745374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46000.848379745374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46000.848379745374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46000.848379745374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46000.848379745374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46000.848379745374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46000.848379745374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46000.848379745374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46000.848379745374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46000.848379745374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46000.848379745374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46000.848379745374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46000.848379745374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46000.848379745374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46000.848379745374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46000.848379745374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46000.848379745374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46000.848379745374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46000.848379745374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46000.848379745374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46000.848379745374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46000.848379745374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46000.848379745374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46000.848379745374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46000.848379745374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46000.848379745374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46000.848379745374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46000.848379745374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46000.848379745374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46000.848379745374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46000.848379745374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46000.848379745374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46000.848379745374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46000.848379745374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46000.848379745374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46000.848379745374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46000.848379745374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46000.848379745374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46000.848379745374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46000.848379745374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46000.848379745374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46000.848379745374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46000.848379745374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46000.848379745374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46000.848379745374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46000.848379745374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46000.848379745374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46000.848379745374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46000.848379745374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46000.848379745374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46000.848379745374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46000.848379745374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46000.848379745374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46000.848379745374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46000.848379745374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46000.848379745374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46000.848379745374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46000.848379745374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46000.848379745374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46000.848379745374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46000.848379745374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46000.848379745374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46000.848379745374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46000.848379745374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46000.848379745374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46000.848379745374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46000.848379745374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46000.848379745374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46000.848379745374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46000.848379745374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46000.848379745374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46000.848379745374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46000.848379745374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46000.848379745374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46000.848379745374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46000.848379745374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46000.848379745374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46000.848379745374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46000.848379745374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46000.848379745374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46000.848379745374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46000.848379745374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46000.848379745374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46000.848379745374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46000.848379745374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46000.848379745374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46000.848379745374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46000.848379745374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46000.848379745374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46000.848379745374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46000.848379745374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46000.848379745374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46000.848379745374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46000.848379745374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46000.848379745374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46000.848379745374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46000.848379745374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46000.848379745374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46000.848379745374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46000.848379745374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46000.848379745374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46000.848379745374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46000.848379745374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46000.848379745374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46000.848379745374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46000.848379745374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46000.848379745374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46000.848379745374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46000.848379745374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46000.848379745374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46000.848379745374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46000.848379745374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46000.848379745374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46000.848379745374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46000.848379745374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46000.848379745374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46000.848379745374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46000.848379745374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46000.848379745374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46000.848379745374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46000.848379745374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46000.848379745374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46000.848379745374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46000.848379745374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46000.848379745374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46000.848379745374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46000.848379745374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46000.848379745374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46000.848379745374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46000.848379745374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46000.848379745374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46000.848379745374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46000.848379745374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46000.848379745374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46000.848379745374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46000.848379745374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46000.848379745374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46000.848379745374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46000.848379745374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46000.848379745374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46000.848379745374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46000.848379745374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46000.848379745374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46000.848379745374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46000.848379745374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46000.848379745374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46000.848379745374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46000.848379745374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46000.848379745374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46000.848379745374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46000.848379745374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46000.848379745374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46000.848379745374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46000.848379745374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46000.848379745374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46000.848379745374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46000.848379745374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46000.848379745374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46000.848379745374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46000.848379745374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46000.848379745374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46000.848379745374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46000.848379745374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46000.848379745374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46000.848379745374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46000.848379745374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46000.848379745374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46000.848379745374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46000.848379745374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46000.848379745374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46000.848379745374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46000.848379745374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46000.848379745374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46000.848379745374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46000.848379745374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46000.848379745374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46000.848379745374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46000.848379745374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46000.848379745374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46000.848379745374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46000.848379745374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46000.848379745374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46000.848379745374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46000.848379745374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46000.848379745374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46000.848379745374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46000.848379745374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46000.848379745374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46000.848379745374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46000.848379745374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46000.848379745374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46000.848379745374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46000.848379745374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46000.848379745374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46000.848379745374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46000.848379745374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46000.848379745374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46000.848379745374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46000.848379745374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46000.848379745374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46000.848379745374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46000.848379745374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46000.848379745374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46000.848379745374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46000.848379745374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46000.848379745374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46000.848379745374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46000.848379745374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46000.848379745374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46000.848379745374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46000.848379745374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46000.848379745374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46000.848379745374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46000.848379745374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46000.848379745374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46000.848379745374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46000.848379745374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46000.848379745374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46000.848379745374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46000.848379745374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46000.848379745374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46000.848379745374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46000.848379745374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46000.848379745374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46000.848379745374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46000.848379745374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46000.848379745374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46000.848379745374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46000.848379745374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46000.848379745374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46000.848379745374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46000.848379745374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46000.848379745374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46000.848379745374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46000.848379745374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46000.848379745374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46000.848379745374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46000.848379745374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46000.848379745374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46000.848379745374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46000.848379745374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46000.848379745374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46000.848379745374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46000.848379745374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46000.848379745374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46000.848379745374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46000.848379745374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46000.848379745374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46000.848379745374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46000.848379745374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46000.848379745374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46000.848379745374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46000.848379745374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46000.848379745374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46000.848379745374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46000.848379745374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46000.848379745374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46000.848379745374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46000.848379745374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46000.848379745374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46000.848379745374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46000.848379745374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46000.848379745374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46000.848379745374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46000.848379745374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46000.848379745374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46000.848379745374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46000.848379745374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46000.848379745374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46000.848379745374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46000.848379745374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46000.848379745374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46000.848379745374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46000.848379745374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46000.848379745374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46000.848379745374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46000.848379745374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46000.848379745374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46000.848379745374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46000.848379745374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46000.848379745374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46000.848379745374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46000.848379745374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46000.848379745374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46000.848379745374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46000.848379745374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46000.848379745374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46000.848379745374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46000.848379745374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46000.848379745374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46000.848379745374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46000.848379745374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46000.848379745374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46000.848379745374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46000.848379745374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46000.848379745374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46000.848379745374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46000.848379745374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46000.848379745374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46000.848379745374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46000.848379745374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46000.848379745374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46000.848379745374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46000.848379745374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46000.848379745374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46000.848379745374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46000.848379745374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46000.848379745374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46000.848379745374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46000.848379745374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46000.848379745374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46000.848379745374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46000.848379745374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46000.848379745374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46000.848379745374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46000.848379745374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46000.848379745374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46000.848379745374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46000.848379745374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46000.848379745374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46000.848379745374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46000.848379745374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46000.848379745374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46000.848379745374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46000.848379745374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46000.848379745374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46000.848379745374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46000.848379745374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46000.848379745374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46000.848379745374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46000.848379745374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46000.848379745374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46000.848379745374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46000.848379745374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46000.848379745374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46000.848379745374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46000.848379745374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46000.848379745374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46000.848379745374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46000.848379745374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46000.848379745374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46000.848379745374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46000.848379745374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46000.848379745374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46000.848379745374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46000.848379745374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46000.848379745374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46000.848379745374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46000.848379745374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46000.848379745374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46000.848379745374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46000.848379745374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46000.848379745374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46000.848379745374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46000.848379745374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46000.848379745374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46000.848379745374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46000.848379745374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46000.848379745374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46000.848379745374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46000.848379745374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46000.848379745374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46000.848379745374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46000.848379745374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46000.848379745374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46000.848379745374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46000.848379745374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46000.848379745374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46000.848379745374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46000.848379745374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46000.848379745374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46000.848379745374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