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72" documentId="13_ncr:1_{F6CB121F-512D-4AA6-A0C1-0FB36C537598}" xr6:coauthVersionLast="47" xr6:coauthVersionMax="47" xr10:uidLastSave="{6F7FB734-BE87-4E96-AD0E-3039643C825F}"/>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<sst xmlns="http://schemas.openxmlformats.org/spreadsheetml/2006/main" count="180279" uniqueCount="39125">
  <si>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</si>
  <si>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</si>
  <si>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</si>
  <si>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</si>
  <si>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</si>
  <si>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</si>
  <si>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</si>
  <si>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</si>
  <si>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</si>
  <si>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</si>
  <si>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</si>
  <si>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</si>
  <si>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</si>
  <si>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</si>
  <si>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</si>
  <si>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</si>
  <si>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</si>
  <si>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</si>
  <si>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</si>
  <si>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</si>
  <si>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</si>
  <si>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</si>
  <si>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</si>
  <si>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</si>
  <si>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</si>
  <si>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</si>
  <si>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</si>
  <si>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</si>
  <si>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</si>
  <si>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</si>
  <si>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</si>
  <si>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</si>
  <si>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</si>
  <si>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</si>
  <si>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</si>
  <si>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</si>
  <si>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</si>
  <si>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</si>
  <si>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</si>
  <si>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</si>
  <si>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</si>
  <si>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</si>
  <si>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</si>
  <si>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</si>
  <si>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</si>
  <si>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</si>
  <si>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</si>
  <si>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</si>
  <si>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</si>
  <si>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</si>
  <si>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</si>
  <si>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</si>
  <si>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</si>
  <si>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</si>
  <si>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</si>
  <si>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</si>
  <si>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</si>
  <si>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</si>
  <si>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</si>
  <si>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</si>
  <si>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</si>
  <si>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</si>
  <si>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</si>
  <si>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</si>
  <si>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</si>
  <si>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</si>
  <si>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</si>
  <si>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</si>
  <si>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</si>
  <si>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</si>
  <si>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</si>
  <si>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</si>
  <si>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</si>
  <si>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</si>
  <si>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</si>
  <si>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</si>
  <si>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</si>
  <si>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</si>
  <si>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</si>
  <si>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</si>
  <si>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</si>
  <si>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</si>
  <si>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</si>
  <si>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</si>
  <si>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</si>
  <si>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</si>
  <si>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</si>
  <si>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</si>
  <si>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</si>
  <si>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</si>
  <si>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</si>
  <si>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</si>
  <si>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</si>
  <si>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</si>
  <si>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</si>
  <si>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</si>
  <si>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</si>
  <si>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</si>
  <si>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</si>
  <si>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</si>
  <si>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</si>
  <si>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</si>
  <si>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</si>
  <si>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</si>
  <si>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</si>
  <si>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</si>
  <si>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</si>
  <si>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</si>
  <si>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</si>
  <si>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</si>
  <si>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</si>
  <si>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</si>
  <si>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</si>
  <si>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</si>
  <si>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</si>
  <si>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</si>
  <si>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</si>
  <si>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</si>
  <si>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</si>
  <si>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</si>
  <si>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</si>
  <si>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</si>
  <si>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</si>
  <si>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</si>
  <si>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</si>
  <si>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</si>
  <si>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</si>
  <si>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</si>
  <si>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</si>
  <si>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</si>
  <si>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</si>
  <si>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</si>
  <si>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</si>
  <si>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</si>
  <si>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</si>
  <si>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</si>
  <si>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</si>
  <si>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</si>
  <si>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</si>
  <si>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</si>
  <si>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</si>
  <si>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</si>
  <si>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</si>
  <si>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</si>
  <si>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</si>
  <si>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</si>
  <si>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</si>
  <si>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</si>
  <si>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</si>
  <si>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</si>
  <si>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</si>
  <si>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</si>
  <si>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</si>
  <si>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</si>
  <si>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</si>
  <si>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</si>
  <si>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</si>
  <si>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</si>
  <si>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</si>
  <si>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</si>
  <si>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</si>
  <si>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</si>
  <si>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</si>
  <si>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</si>
  <si>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</si>
  <si>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</si>
  <si>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</si>
  <si>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</si>
  <si>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</si>
  <si>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</si>
  <si>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</si>
  <si>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</si>
  <si>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</si>
  <si>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</si>
  <si>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</si>
  <si>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</si>
  <si>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</si>
  <si>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</si>
  <si>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</si>
  <si>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</si>
  <si>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</si>
  <si>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</si>
  <si>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</si>
  <si>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</si>
  <si>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</si>
  <si>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</si>
  <si>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</si>
  <si>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</si>
  <si>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</si>
  <si>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</si>
  <si>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</si>
  <si>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</si>
  <si>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</si>
  <si>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</si>
  <si>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</si>
  <si>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</si>
  <si>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</si>
  <si>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</si>
  <si>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</si>
  <si>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</si>
  <si>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</si>
  <si>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</si>
  <si>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</si>
  <si>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</si>
  <si>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</si>
  <si>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</si>
  <si>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</si>
  <si>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</si>
  <si>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</si>
  <si>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</si>
  <si>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</si>
  <si>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</si>
  <si>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</si>
  <si>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</si>
  <si>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</si>
  <si>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</si>
  <si>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</si>
  <si>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</si>
  <si>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</si>
  <si>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</si>
  <si>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</si>
  <si>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</si>
  <si>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</si>
  <si>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</si>
  <si>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</si>
  <si>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</si>
  <si>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</si>
  <si>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</si>
  <si>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</si>
  <si>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</si>
  <si>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</si>
  <si>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</si>
  <si>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</si>
  <si>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</si>
  <si>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</si>
  <si>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</si>
  <si>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</si>
  <si>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</si>
  <si>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</si>
  <si>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</si>
  <si>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</si>
  <si>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</si>
  <si>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</si>
  <si>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</si>
  <si>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</si>
  <si>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</si>
  <si>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</si>
  <si>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</si>
  <si>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</si>
  <si>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</si>
  <si>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</si>
  <si>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</si>
  <si>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</si>
  <si>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</si>
  <si>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</si>
  <si>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</si>
  <si>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</si>
  <si>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</si>
  <si>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</si>
  <si>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</si>
  <si>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</si>
  <si>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</si>
  <si>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</si>
  <si>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</si>
  <si>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</si>
  <si>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</si>
  <si>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</si>
  <si>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</si>
  <si>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</si>
  <si>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</si>
  <si>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</si>
  <si>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</si>
  <si>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</si>
  <si>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</si>
  <si>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</si>
  <si>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</si>
  <si>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</si>
  <si>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</si>
  <si>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</si>
  <si>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</si>
  <si>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</si>
  <si>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</si>
  <si>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</si>
  <si>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</si>
  <si>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</si>
  <si>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</si>
  <si>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</si>
  <si>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</si>
  <si>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</si>
  <si>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</si>
  <si>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</si>
  <si>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</si>
  <si>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</si>
  <si>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</si>
  <si>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</si>
  <si>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</si>
  <si>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</si>
  <si>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</si>
  <si>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</si>
  <si>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</si>
  <si>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</si>
  <si>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</si>
  <si>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</si>
  <si>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</si>
  <si>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</si>
  <si>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</si>
  <si>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</si>
  <si>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</si>
  <si>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</si>
  <si>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</si>
  <si>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</si>
  <si>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</si>
  <si>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</si>
  <si>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</si>
  <si>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</si>
  <si>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</si>
  <si>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</si>
  <si>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</si>
  <si>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</si>
  <si>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</si>
  <si>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</si>
  <si>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</si>
  <si>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</si>
  <si>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</si>
  <si>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</si>
  <si>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</si>
  <si>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</si>
  <si>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</si>
  <si>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</si>
  <si>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</si>
  <si>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</si>
  <si>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</si>
  <si>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</si>
  <si>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</si>
  <si>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</si>
  <si>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</si>
  <si>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</si>
  <si>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</si>
  <si>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</si>
  <si>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</si>
  <si>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</si>
  <si>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</si>
  <si>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</si>
  <si>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</si>
  <si>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</si>
  <si>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</si>
  <si>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</si>
  <si>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</si>
  <si>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</si>
  <si>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</si>
  <si>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</si>
  <si>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</si>
  <si>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</si>
  <si>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</si>
  <si>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</si>
  <si>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</si>
  <si>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</si>
  <si>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</si>
  <si>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</si>
  <si>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</si>
  <si>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</si>
  <si>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</si>
  <si>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</si>
  <si>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</si>
  <si>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</si>
  <si>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</si>
  <si>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</si>
  <si>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</si>
  <si>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</si>
  <si>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</si>
  <si>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</si>
  <si>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</si>
  <si>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</si>
  <si>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</si>
  <si>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</si>
  <si>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</si>
  <si>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</si>
  <si>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</si>
  <si>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</si>
  <si>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</si>
  <si>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</si>
  <si>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</si>
  <si>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</si>
  <si>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</si>
  <si>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</si>
  <si>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</si>
  <si>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</si>
  <si>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</si>
  <si>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</si>
  <si>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</si>
  <si>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</si>
  <si>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</si>
  <si>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</si>
  <si>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</si>
  <si>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</si>
  <si>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</si>
  <si>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</si>
  <si>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</si>
  <si>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</si>
  <si>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</si>
  <si>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</si>
  <si>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</si>
  <si>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</si>
  <si>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</si>
  <si>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</si>
  <si>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</si>
  <si>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</si>
  <si>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</si>
  <si>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</si>
  <si>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</si>
  <si>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</si>
  <si>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</si>
  <si>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</si>
  <si>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</si>
  <si>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</si>
  <si>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</si>
  <si>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</si>
  <si>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</si>
  <si>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</si>
  <si>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</si>
  <si>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</si>
  <si>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</si>
  <si>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</si>
  <si>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</si>
  <si>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</si>
  <si>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</si>
  <si>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</si>
  <si>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</si>
  <si>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</si>
  <si>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</si>
  <si>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</si>
  <si>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</si>
  <si>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</si>
  <si>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</si>
  <si>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</si>
  <si>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</si>
  <si>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</si>
  <si>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</si>
  <si>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</si>
  <si>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</si>
  <si>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</si>
  <si>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</si>
  <si>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</si>
  <si>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</si>
  <si>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</si>
  <si>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</si>
  <si>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</si>
  <si>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</si>
  <si>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</si>
  <si>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</si>
  <si>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</si>
  <si>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</si>
  <si>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</si>
  <si>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</si>
  <si>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</si>
  <si>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</si>
  <si>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</si>
  <si>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</si>
  <si>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</si>
  <si>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</si>
  <si>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</si>
  <si>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</si>
  <si>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</si>
  <si>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</si>
  <si>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</si>
  <si>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</si>
  <si>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</si>
  <si>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</si>
  <si>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</si>
  <si>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</si>
  <si>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</si>
  <si>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</si>
  <si>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</si>
  <si>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</si>
  <si>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</si>
  <si>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</si>
  <si>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</si>
  <si>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</si>
  <si>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</si>
  <si>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</si>
  <si>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</si>
  <si>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</si>
  <si>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</si>
  <si>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</si>
  <si>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</si>
  <si>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</si>
  <si>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</si>
  <si>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</si>
  <si>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</si>
  <si>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</si>
  <si>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</si>
  <si>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</si>
  <si>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</si>
  <si>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</si>
  <si>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</si>
  <si>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</si>
  <si>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</si>
  <si>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</si>
  <si>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</si>
  <si>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</si>
  <si>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</si>
  <si>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</si>
  <si>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</si>
  <si>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</si>
  <si>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</si>
  <si>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</si>
  <si>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</si>
  <si>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</si>
  <si>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</si>
  <si>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</si>
  <si>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</si>
  <si>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</si>
  <si>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</si>
  <si>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</si>
  <si>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</si>
  <si>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</si>
  <si>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</si>
  <si>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</si>
  <si>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</si>
  <si>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</si>
  <si>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</si>
  <si>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</si>
  <si>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</si>
  <si>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</si>
  <si>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</si>
  <si>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</si>
  <si>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</si>
  <si>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</si>
  <si>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</si>
  <si>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</si>
  <si>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</si>
  <si>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</si>
  <si>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</si>
  <si>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</si>
  <si>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</si>
  <si>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</si>
  <si>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</si>
  <si>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</si>
  <si>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</si>
  <si>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</si>
  <si>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</si>
  <si>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</si>
  <si>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</si>
  <si>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</si>
  <si>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</si>
  <si>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</si>
  <si>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</si>
  <si>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</si>
  <si>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</si>
  <si>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</si>
  <si>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</si>
  <si>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</si>
  <si>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</si>
  <si>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</si>
  <si>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</si>
  <si>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</si>
  <si>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</si>
  <si>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</si>
  <si>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</si>
  <si>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</si>
  <si>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</si>
  <si>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</si>
  <si>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</si>
  <si>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</si>
  <si>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</si>
  <si>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</si>
  <si>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</si>
  <si>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</si>
  <si>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</si>
  <si>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</si>
  <si>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</si>
  <si>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</si>
  <si>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</si>
  <si>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</si>
  <si>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</si>
  <si>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</si>
  <si>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</si>
  <si>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</si>
  <si>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</si>
  <si>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</si>
  <si>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</si>
  <si>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</si>
  <si>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</si>
  <si>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</si>
  <si>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</si>
  <si>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</si>
  <si>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</si>
  <si>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</si>
  <si>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</si>
  <si>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</si>
  <si>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</si>
  <si>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</si>
  <si>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</si>
  <si>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</si>
  <si>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</si>
  <si>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</si>
  <si>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</si>
  <si>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</si>
  <si>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</si>
  <si>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</si>
  <si>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</si>
  <si>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</si>
  <si>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</si>
  <si>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</si>
  <si>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</si>
  <si>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</si>
  <si>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</si>
  <si>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</si>
  <si>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</si>
  <si>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</si>
  <si>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</si>
  <si>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</si>
  <si>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</si>
  <si>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</si>
  <si>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</si>
  <si>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</si>
  <si>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</si>
  <si>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</si>
  <si>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</si>
  <si>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</si>
  <si>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</si>
  <si>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</si>
  <si>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</si>
  <si>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</si>
  <si>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</si>
  <si>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</si>
  <si>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</si>
  <si>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</si>
  <si>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</si>
  <si>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</si>
  <si>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</si>
  <si>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</si>
  <si>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</si>
  <si>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</si>
  <si>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</si>
  <si>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</si>
  <si>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</si>
  <si>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</si>
  <si>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</si>
  <si>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</si>
  <si>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</si>
  <si>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</si>
  <si>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</si>
  <si>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</si>
  <si>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</si>
  <si>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</si>
  <si>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</si>
  <si>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</si>
  <si>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</si>
  <si>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</si>
  <si>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</si>
  <si>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</si>
  <si>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</si>
  <si>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</si>
  <si>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</si>
  <si>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</si>
  <si>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</si>
  <si>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</si>
  <si>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</si>
  <si>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</si>
  <si>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</si>
  <si>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</si>
  <si>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</si>
  <si>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</si>
  <si>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</si>
  <si>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</si>
  <si>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</si>
  <si>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</si>
  <si>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</si>
  <si>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</si>
  <si>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</si>
  <si>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</si>
  <si>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</si>
  <si>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</si>
  <si>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</si>
  <si>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</si>
  <si>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</si>
  <si>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</si>
  <si>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</si>
  <si>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</si>
  <si>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</si>
  <si>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</si>
  <si>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</si>
  <si>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</si>
  <si>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</si>
  <si>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</si>
  <si>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</si>
  <si>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</si>
  <si>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</si>
  <si>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</si>
  <si>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</si>
  <si>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</si>
  <si>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</si>
  <si>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</si>
  <si>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</si>
  <si>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</si>
  <si>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</si>
  <si>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</si>
  <si>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</si>
  <si>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</si>
  <si>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</si>
  <si>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</si>
  <si>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</si>
  <si>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</si>
  <si>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</si>
  <si>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</si>
  <si>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</si>
  <si>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</si>
  <si>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</si>
  <si>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</si>
  <si>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</si>
  <si>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</si>
  <si>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</si>
  <si>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</si>
  <si>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</si>
  <si>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</si>
  <si>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</si>
  <si>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</si>
  <si>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</si>
  <si>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</si>
  <si>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</si>
  <si>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</si>
  <si>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</si>
  <si>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</si>
  <si>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</si>
  <si>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</si>
  <si>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</si>
  <si>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</si>
  <si>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</si>
  <si>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</si>
  <si>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</si>
  <si>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</si>
  <si>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</si>
  <si>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</si>
  <si>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</si>
  <si>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</si>
  <si>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</si>
  <si>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</si>
  <si>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</si>
  <si>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</si>
  <si>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</si>
  <si>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</si>
  <si>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</si>
  <si>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</si>
  <si>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</si>
  <si>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</si>
  <si>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</si>
  <si>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</si>
  <si>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</si>
  <si>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</si>
  <si>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</si>
  <si>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</si>
  <si>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</si>
  <si>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</si>
  <si>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</si>
  <si>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</si>
  <si>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</si>
  <si>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</si>
  <si>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</si>
  <si>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</si>
  <si>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</si>
  <si>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</si>
  <si>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</si>
  <si>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</si>
  <si>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</si>
  <si>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</si>
  <si>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</si>
  <si>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</si>
  <si>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</si>
  <si>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</si>
  <si>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</si>
  <si>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</si>
  <si>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</si>
  <si>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</si>
  <si>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</si>
  <si>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</si>
  <si>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</si>
  <si>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</si>
  <si>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</si>
  <si>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</si>
  <si>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</si>
  <si>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</si>
  <si>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</si>
  <si>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</si>
  <si>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</si>
  <si>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</si>
  <si>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</si>
  <si>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</si>
  <si>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</si>
  <si>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</si>
  <si>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</si>
  <si>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</si>
  <si>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</si>
  <si>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</si>
  <si>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</si>
  <si>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</si>
  <si>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</si>
  <si>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</si>
  <si>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</si>
  <si>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</si>
  <si>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</si>
  <si>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</si>
  <si>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</si>
  <si>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</si>
  <si>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</si>
  <si>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</si>
  <si>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</si>
  <si>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</si>
  <si>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</si>
  <si>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</si>
  <si>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</si>
  <si>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</si>
  <si>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</si>
  <si>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</si>
  <si>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</si>
  <si>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</si>
  <si>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</si>
  <si>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</si>
  <si>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</si>
  <si>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</si>
  <si>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</si>
  <si>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</si>
  <si>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</si>
  <si>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</si>
  <si>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</si>
  <si>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</si>
  <si>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</si>
  <si>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</si>
  <si>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</si>
  <si>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</si>
  <si>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</si>
  <si>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</si>
  <si>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</si>
  <si>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</si>
  <si>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</si>
  <si>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</si>
  <si>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</si>
  <si>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</si>
  <si>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</si>
  <si>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</si>
  <si>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</si>
  <si>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</si>
  <si>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</si>
  <si>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</si>
  <si>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</si>
  <si>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</si>
  <si>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</si>
  <si>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</si>
  <si>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</si>
  <si>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</si>
  <si>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</si>
  <si>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</si>
  <si>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</si>
  <si>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</si>
  <si>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</si>
  <si>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</si>
  <si>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</si>
  <si>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</si>
  <si>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</si>
  <si>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</si>
  <si>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</si>
  <si>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</si>
  <si>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</si>
  <si>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</si>
  <si>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</si>
  <si>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</si>
  <si>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</si>
  <si>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</si>
  <si>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</si>
  <si>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</si>
  <si>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</si>
  <si>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</si>
  <si>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</si>
  <si>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</si>
  <si>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</si>
  <si>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</si>
  <si>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</si>
  <si>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</si>
  <si>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</si>
  <si>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</si>
  <si>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</si>
  <si>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</si>
  <si>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</si>
  <si>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</si>
  <si>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</si>
  <si>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</si>
  <si>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</si>
  <si>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</si>
  <si>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</si>
  <si>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</si>
  <si>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</si>
  <si>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</si>
  <si>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</si>
  <si>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</si>
  <si>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</si>
  <si>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</si>
  <si>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</si>
  <si>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</si>
  <si>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</si>
  <si>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</si>
  <si>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</si>
  <si>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</si>
  <si>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</si>
  <si>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</si>
  <si>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</si>
  <si>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</si>
  <si>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</si>
  <si>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</si>
  <si>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</si>
  <si>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</si>
  <si>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</si>
  <si>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</si>
  <si>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</si>
  <si>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</si>
  <si>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</si>
  <si>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</si>
  <si>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</si>
  <si>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</si>
  <si>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</si>
  <si>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</si>
  <si>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</si>
  <si>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</si>
  <si>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</si>
  <si>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</si>
  <si>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</si>
  <si>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</si>
  <si>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</si>
  <si>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</si>
  <si>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</si>
  <si>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</si>
  <si>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</si>
  <si>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</si>
  <si>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</si>
  <si>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</si>
  <si>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</si>
  <si>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</si>
  <si>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</si>
  <si>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</si>
  <si>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</si>
  <si>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</si>
  <si>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</si>
  <si>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</si>
  <si>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</si>
  <si>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</si>
  <si>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</si>
  <si>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</si>
  <si>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</si>
  <si>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</si>
  <si>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</si>
  <si>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</si>
  <si>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</si>
  <si>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</si>
  <si>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</si>
  <si>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</si>
  <si>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</si>
  <si>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</si>
  <si>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</si>
  <si>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</si>
  <si>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</si>
  <si>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</si>
  <si>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</si>
  <si>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</si>
  <si>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</si>
  <si>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</si>
  <si>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</si>
  <si>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</si>
  <si>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</si>
  <si>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</si>
  <si>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</si>
  <si>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</si>
  <si>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</si>
  <si>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</si>
  <si>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</si>
  <si>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</si>
  <si>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</si>
  <si>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</si>
  <si>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</si>
  <si>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</si>
  <si>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</si>
  <si>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</si>
  <si>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</si>
  <si>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</si>
  <si>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</si>
  <si>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</si>
  <si>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</si>
  <si>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</si>
  <si>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</si>
  <si>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</si>
  <si>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</si>
  <si>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</si>
  <si>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</si>
  <si>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</si>
  <si>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</si>
  <si>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</si>
  <si>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</si>
  <si>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</si>
  <si>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</si>
  <si>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</si>
  <si>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</si>
  <si>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</si>
  <si>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</si>
  <si>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</si>
  <si>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</si>
  <si>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</si>
  <si>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</si>
  <si>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</si>
  <si>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</si>
  <si>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</si>
  <si>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</si>
  <si>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</si>
  <si>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</si>
  <si>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</si>
  <si>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</si>
  <si>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</si>
  <si>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</si>
  <si>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</si>
  <si>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</si>
  <si>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</si>
  <si>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</si>
  <si>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</si>
  <si>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</si>
  <si>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</si>
  <si>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</si>
  <si>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</si>
  <si>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</si>
  <si>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</si>
  <si>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</si>
  <si>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</si>
  <si>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</si>
  <si>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</si>
  <si>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</si>
  <si>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</si>
  <si>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</si>
  <si>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</si>
  <si>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</si>
  <si>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</si>
  <si>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</si>
  <si>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</si>
  <si>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</si>
  <si>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</si>
  <si>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</si>
  <si>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</si>
  <si>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</si>
  <si>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</si>
  <si>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</si>
  <si>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</si>
  <si>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</si>
  <si>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</si>
  <si>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</si>
  <si>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</si>
  <si>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</si>
  <si>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</si>
  <si>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</si>
  <si>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</si>
  <si>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</si>
  <si>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</si>
  <si>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</si>
  <si>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</si>
  <si>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</si>
  <si>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</si>
  <si>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</si>
  <si>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</si>
  <si>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</si>
  <si>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</si>
  <si>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</si>
  <si>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</si>
  <si>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</si>
  <si>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</si>
  <si>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</si>
  <si>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</si>
  <si>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</si>
  <si>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</si>
  <si>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</si>
  <si>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</si>
  <si>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</si>
  <si>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</si>
  <si>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</si>
  <si>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</si>
  <si>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</si>
  <si>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</si>
  <si>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</si>
  <si>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</si>
  <si>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</si>
  <si>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</si>
  <si>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</si>
  <si>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</si>
  <si>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</si>
  <si>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</si>
  <si>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</si>
  <si>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</si>
  <si>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</si>
  <si>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</si>
  <si>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</si>
  <si>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</si>
  <si>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</si>
  <si>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</si>
  <si>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</si>
  <si>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</si>
  <si>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</si>
  <si>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</si>
  <si>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</si>
  <si>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</si>
  <si>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</si>
  <si>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</si>
  <si>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</si>
  <si>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</si>
  <si>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</si>
  <si>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</si>
  <si>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</si>
  <si>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</si>
  <si>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</si>
  <si>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</si>
  <si>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</si>
  <si>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</si>
  <si>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</si>
  <si>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</si>
  <si>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</si>
  <si>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</si>
  <si>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</si>
  <si>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</si>
  <si>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</si>
  <si>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</si>
  <si>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</si>
  <si>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</si>
  <si>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</si>
  <si>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</si>
  <si>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</si>
  <si>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</si>
  <si>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</si>
  <si>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</si>
  <si>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</si>
  <si>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</si>
  <si>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</si>
  <si>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</si>
  <si>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</si>
  <si>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</si>
  <si>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</si>
  <si>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</si>
  <si>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</si>
  <si>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</si>
  <si>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</si>
  <si>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</si>
  <si>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</si>
  <si>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</si>
  <si>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</si>
  <si>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</si>
  <si>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</si>
  <si>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</si>
  <si>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</si>
  <si>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</si>
  <si>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</si>
  <si>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</si>
  <si>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</si>
  <si>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</si>
  <si>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</si>
  <si>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</si>
  <si>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</si>
  <si>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</si>
  <si>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</si>
  <si>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</si>
  <si>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</si>
  <si>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</si>
  <si>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</si>
  <si>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</si>
  <si>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</si>
  <si>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</si>
  <si>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</si>
  <si>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</si>
  <si>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</si>
  <si>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</si>
  <si>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</si>
  <si>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</si>
  <si>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</si>
  <si>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</si>
  <si>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</si>
  <si>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</si>
  <si>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</si>
  <si>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</si>
  <si>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</si>
  <si>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</si>
  <si>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</si>
  <si>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</si>
  <si>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</si>
  <si>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</si>
  <si>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</si>
  <si>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</si>
  <si>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</si>
  <si>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</si>
  <si>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</si>
  <si>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</si>
  <si>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</si>
  <si>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</si>
  <si>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</si>
  <si>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</si>
  <si>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</si>
  <si>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</si>
  <si>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</si>
  <si>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</si>
  <si>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</si>
  <si>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</si>
  <si>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</si>
  <si>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</si>
  <si>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</si>
  <si>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</si>
  <si>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</si>
  <si>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</si>
  <si>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</si>
  <si>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</si>
  <si>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</si>
  <si>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</si>
  <si>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</si>
  <si>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</si>
  <si>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</si>
  <si>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</si>
  <si>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</si>
  <si>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</si>
  <si>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</si>
  <si>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</si>
  <si>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</si>
  <si>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</si>
  <si>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</si>
  <si>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</si>
  <si>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</si>
  <si>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</si>
  <si>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</si>
  <si>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</si>
  <si>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</si>
  <si>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</si>
  <si>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</si>
  <si>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</si>
  <si>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</si>
  <si>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</si>
  <si>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</si>
  <si>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</si>
  <si>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</si>
  <si>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</si>
  <si>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</si>
  <si>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</si>
  <si>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</si>
  <si>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</si>
  <si>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</si>
  <si>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</si>
  <si>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</si>
  <si>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</si>
  <si>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</si>
  <si>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</si>
  <si>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</si>
  <si>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</si>
  <si>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</si>
  <si>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</si>
  <si>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</si>
  <si>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</si>
  <si>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</si>
  <si>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</si>
  <si>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</si>
  <si>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</si>
  <si>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</si>
  <si>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</si>
  <si>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</si>
  <si>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</si>
  <si>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</si>
  <si>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</si>
  <si>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</si>
  <si>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</si>
  <si>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</si>
  <si>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</si>
  <si>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</si>
  <si>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</si>
  <si>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</si>
  <si>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</si>
  <si>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</si>
  <si>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</si>
  <si>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</si>
  <si>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</si>
  <si>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</si>
  <si>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</si>
  <si>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</si>
  <si>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</si>
  <si>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</si>
  <si>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</si>
  <si>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</si>
  <si>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</si>
  <si>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</si>
  <si>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</si>
  <si>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</si>
  <si>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</si>
  <si>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</si>
  <si>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</si>
  <si>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</si>
  <si>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</si>
  <si>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</si>
  <si>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</si>
  <si>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</si>
  <si>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</si>
  <si>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</si>
  <si>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</si>
  <si>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</si>
  <si>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</si>
  <si>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</si>
  <si>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</si>
  <si>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</si>
  <si>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</si>
  <si>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</si>
  <si>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</si>
  <si>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</si>
  <si>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</si>
  <si>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</si>
  <si>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</si>
  <si>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</si>
  <si>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</si>
  <si>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</si>
  <si>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</si>
  <si>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</si>
  <si>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</si>
  <si>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</si>
  <si>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</si>
  <si>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</si>
  <si>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</si>
  <si>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</si>
  <si>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</si>
  <si>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</si>
  <si>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</si>
  <si>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</si>
  <si>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</si>
  <si>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</si>
  <si>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</si>
  <si>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</si>
  <si>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</si>
  <si>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</si>
  <si>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</si>
  <si>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</si>
  <si>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</si>
  <si>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</si>
  <si>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</si>
  <si>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</si>
  <si>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</si>
  <si>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</si>
  <si>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</si>
  <si>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</si>
  <si>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</si>
  <si>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</si>
  <si>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</si>
  <si>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</si>
  <si>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</si>
  <si>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</si>
  <si>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</si>
  <si>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</si>
  <si>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</si>
  <si>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</si>
  <si>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</si>
  <si>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</si>
  <si>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</si>
  <si>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</si>
  <si>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</si>
  <si>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</si>
  <si>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</si>
  <si>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</si>
  <si>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</si>
  <si>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</si>
  <si>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</si>
  <si>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</si>
  <si>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</si>
  <si>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</si>
  <si>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</si>
  <si>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</si>
  <si>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</si>
  <si>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</si>
  <si>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</si>
  <si>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</si>
  <si>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</si>
  <si>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</si>
  <si>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</si>
  <si>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</si>
  <si>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</si>
  <si>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</si>
  <si>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</si>
  <si>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</si>
  <si>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</si>
  <si>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</si>
  <si>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</si>
  <si>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</si>
  <si>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</si>
  <si>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</si>
  <si>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</si>
  <si>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</si>
  <si>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</si>
  <si>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</si>
  <si>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</si>
  <si>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</si>
  <si>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</si>
  <si>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</si>
  <si>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</si>
  <si>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</si>
  <si>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</si>
  <si>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</si>
  <si>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</si>
  <si>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</si>
  <si>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</si>
  <si>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</si>
  <si>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</si>
  <si>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</si>
  <si>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</si>
  <si>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</si>
  <si>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</si>
  <si>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</si>
  <si>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</si>
  <si>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</si>
  <si>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</si>
  <si>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</si>
  <si>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</si>
  <si>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</si>
  <si>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</si>
  <si>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</si>
  <si>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</si>
  <si>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</si>
  <si>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</si>
  <si>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</si>
  <si>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</si>
  <si>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</si>
  <si>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</si>
  <si>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</si>
  <si>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</si>
  <si>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</si>
  <si>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</si>
  <si>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</si>
  <si>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</si>
  <si>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</si>
  <si>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</si>
  <si>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</si>
  <si>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</si>
  <si>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</si>
  <si>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</si>
  <si>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</si>
  <si>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</si>
  <si>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</si>
  <si>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</si>
  <si>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</si>
  <si>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</si>
  <si>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</si>
  <si>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</si>
  <si>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</si>
  <si>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</si>
  <si>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</si>
  <si>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</si>
  <si>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</si>
  <si>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</si>
  <si>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</si>
  <si>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</si>
  <si>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</si>
  <si>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</si>
  <si>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</si>
  <si>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</si>
  <si>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</si>
  <si>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</si>
  <si>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</si>
  <si>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</si>
  <si>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</si>
  <si>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</si>
  <si>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</si>
  <si>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</si>
  <si>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</si>
  <si>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</si>
  <si>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</si>
  <si>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</si>
  <si>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</si>
  <si>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</si>
  <si>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</si>
  <si>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</si>
  <si>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</si>
  <si>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</si>
  <si>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</si>
  <si>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</si>
  <si>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</si>
  <si>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</si>
  <si>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</si>
  <si>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</si>
  <si>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</si>
  <si>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</si>
  <si>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</si>
  <si>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</si>
  <si>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</si>
  <si>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</si>
  <si>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</si>
  <si>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</si>
  <si>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</si>
  <si>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</si>
  <si>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</si>
  <si>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</si>
  <si>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</si>
  <si>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</si>
  <si>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</si>
  <si>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</si>
  <si>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</si>
  <si>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</si>
  <si>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</si>
  <si>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</si>
  <si>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</si>
  <si>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</si>
  <si>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</si>
  <si>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</si>
  <si>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</si>
  <si>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</si>
  <si>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</si>
  <si>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</si>
  <si>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</si>
  <si>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</si>
  <si>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</si>
  <si>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</si>
  <si>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</si>
  <si>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</si>
  <si>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</si>
  <si>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</si>
  <si>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</si>
  <si>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</si>
  <si>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</si>
  <si>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</si>
  <si>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</si>
  <si>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</si>
  <si>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</si>
  <si>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</si>
  <si>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</si>
  <si>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</si>
  <si>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</si>
  <si>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</si>
  <si>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</si>
  <si>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</si>
  <si>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</si>
  <si>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</si>
  <si>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</si>
  <si>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</si>
  <si>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</si>
  <si>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</si>
  <si>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</si>
  <si>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</si>
  <si>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</si>
  <si>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</si>
  <si>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</si>
  <si>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</si>
  <si>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</si>
  <si>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</si>
  <si>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</si>
  <si>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</si>
  <si>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</si>
  <si>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</si>
  <si>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</si>
  <si>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</si>
  <si>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</si>
  <si>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</si>
  <si>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</si>
  <si>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</si>
  <si>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</si>
  <si>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</si>
  <si>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</si>
  <si>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</si>
  <si>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</si>
  <si>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</si>
  <si>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</si>
  <si>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</si>
  <si>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</si>
  <si>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</si>
  <si>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</si>
  <si>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</si>
  <si>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</si>
  <si>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</si>
  <si>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</si>
  <si>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</si>
  <si>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</si>
  <si>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</si>
  <si>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</si>
  <si>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</si>
  <si>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</si>
  <si>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</si>
  <si>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</si>
  <si>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</si>
  <si>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</si>
  <si>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</si>
  <si>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</si>
  <si>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</si>
  <si>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</si>
  <si>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</si>
  <si>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</si>
  <si>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</si>
  <si>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</si>
  <si>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</si>
  <si>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</si>
  <si>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</si>
  <si>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</si>
  <si>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</si>
  <si>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</si>
  <si>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</si>
  <si>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</si>
  <si>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</si>
  <si>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</si>
  <si>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</si>
  <si>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</si>
  <si>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</si>
  <si>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</si>
  <si>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</si>
  <si>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</si>
  <si>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</si>
  <si>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</si>
  <si>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</si>
  <si>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</si>
  <si>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</si>
  <si>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</si>
  <si>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</si>
  <si>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</si>
  <si>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</si>
  <si>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</si>
  <si>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</si>
  <si>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</si>
  <si>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</si>
  <si>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</si>
  <si>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</si>
  <si>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</si>
  <si>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</si>
  <si>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</si>
  <si>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</si>
  <si>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</si>
  <si>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</si>
  <si>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</si>
  <si>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</si>
  <si>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</si>
  <si>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</si>
  <si>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</si>
  <si>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</si>
  <si>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</si>
  <si>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</si>
  <si>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</si>
  <si>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</si>
  <si>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</si>
  <si>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</si>
  <si>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</si>
  <si>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</si>
  <si>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</si>
  <si>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</si>
  <si>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</si>
  <si>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</si>
  <si>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</si>
  <si>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</si>
  <si>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</si>
  <si>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</si>
  <si>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</si>
  <si>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</si>
  <si>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</si>
  <si>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</si>
  <si>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</si>
  <si>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</si>
  <si>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</si>
  <si>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</si>
  <si>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</si>
  <si>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</si>
  <si>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</si>
  <si>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</si>
  <si>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</si>
  <si>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</si>
  <si>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</si>
  <si>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</si>
  <si>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</si>
  <si>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</si>
  <si>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</si>
  <si>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</si>
  <si>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</si>
  <si>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</si>
  <si>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</si>
  <si>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</si>
  <si>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</si>
  <si>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</si>
  <si>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</si>
  <si>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</si>
  <si>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</si>
  <si>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</si>
  <si>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</si>
  <si>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</si>
  <si>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</si>
  <si>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</si>
  <si>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</si>
  <si>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</si>
  <si>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</si>
  <si>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</si>
  <si>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</si>
  <si>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</si>
  <si>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</si>
  <si>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</si>
  <si>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</si>
  <si>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</si>
  <si>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</si>
  <si>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</si>
  <si>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</si>
  <si>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</si>
  <si>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</si>
  <si>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</si>
  <si>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</si>
  <si>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</si>
  <si>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</si>
  <si>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</si>
  <si>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</si>
  <si>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</si>
  <si>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</si>
  <si>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</si>
  <si>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</si>
  <si>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</si>
  <si>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</si>
  <si>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</si>
  <si>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</si>
  <si>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</si>
  <si>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</si>
  <si>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</si>
  <si>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</si>
  <si>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</si>
  <si>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</si>
  <si>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</si>
  <si>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</si>
  <si>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</si>
  <si>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</si>
  <si>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</si>
  <si>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</si>
  <si>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</si>
  <si>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</si>
  <si>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</si>
  <si>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</si>
  <si>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</si>
  <si>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</si>
  <si>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</si>
  <si>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</si>
  <si>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</si>
  <si>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</si>
  <si>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</si>
  <si>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</si>
  <si>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</si>
  <si>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</si>
  <si>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</si>
  <si>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</si>
  <si>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</si>
  <si>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</si>
  <si>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</si>
  <si>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</si>
  <si>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</si>
  <si>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</si>
  <si>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</si>
  <si>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</si>
  <si>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</si>
  <si>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</si>
  <si>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</si>
  <si>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</si>
  <si>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</si>
  <si>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</si>
  <si>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</si>
  <si>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</si>
  <si>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</si>
  <si>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</si>
  <si>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</si>
  <si>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</si>
  <si>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</si>
  <si>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</si>
  <si>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</si>
  <si>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</si>
  <si>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</si>
  <si>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</si>
  <si>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</si>
  <si>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</si>
  <si>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</si>
  <si>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</si>
  <si>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</si>
  <si>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</si>
  <si>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</si>
  <si>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</si>
  <si>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</si>
  <si>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</si>
  <si>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</si>
  <si>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</si>
  <si>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</si>
  <si>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</si>
  <si>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</si>
  <si>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</si>
  <si>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</si>
  <si>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</si>
  <si>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</si>
  <si>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</si>
  <si>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</si>
  <si>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</si>
  <si>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</si>
  <si>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</si>
  <si>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</si>
  <si>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</si>
  <si>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</si>
  <si>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</si>
  <si>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</si>
  <si>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</si>
  <si>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</si>
  <si>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</si>
  <si>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</si>
  <si>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</si>
  <si>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</si>
  <si>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</si>
  <si>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</si>
  <si>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</si>
  <si>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</si>
  <si>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</si>
  <si>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</si>
  <si>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</si>
  <si>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</si>
  <si>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</si>
  <si>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</si>
  <si>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</si>
  <si>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</si>
  <si>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</si>
  <si>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</si>
  <si>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</si>
  <si>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</si>
  <si>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</si>
  <si>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</si>
  <si>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</si>
  <si>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</si>
  <si>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</si>
  <si>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</si>
  <si>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</si>
  <si>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</si>
  <si>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</si>
  <si>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</si>
  <si>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</si>
  <si>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</si>
  <si>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</si>
  <si>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</si>
  <si>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</si>
  <si>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</si>
  <si>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</si>
  <si>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</si>
  <si>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</si>
  <si>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</si>
  <si>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</si>
  <si>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</si>
  <si>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</si>
  <si>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</si>
  <si>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</si>
  <si>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</si>
  <si>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</si>
  <si>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</si>
  <si>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</si>
  <si>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</si>
  <si>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</si>
  <si>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</si>
  <si>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</si>
  <si>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</si>
  <si>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</si>
  <si>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</si>
  <si>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</si>
  <si>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</si>
  <si>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</si>
  <si>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</si>
  <si>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</si>
  <si>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</si>
  <si>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</si>
  <si>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</si>
  <si>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</si>
  <si>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</si>
  <si>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</si>
  <si>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</si>
  <si>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</si>
  <si>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</si>
  <si>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</si>
  <si>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</si>
  <si>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</si>
  <si>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</si>
  <si>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</si>
  <si>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</si>
  <si>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</si>
  <si>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</si>
  <si>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</si>
  <si>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</si>
  <si>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</si>
  <si>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</si>
  <si>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</si>
  <si>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</si>
  <si>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</si>
  <si>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</si>
  <si>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</si>
  <si>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</si>
  <si>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</si>
  <si>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</si>
  <si>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</si>
  <si>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</si>
  <si>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</si>
  <si>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</si>
  <si>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</si>
  <si>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</si>
  <si>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</si>
  <si>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</si>
  <si>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</si>
  <si>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</si>
  <si>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</si>
  <si>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</si>
  <si>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</si>
  <si>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</si>
  <si>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</si>
  <si>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</si>
  <si>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</si>
  <si>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</si>
  <si>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</si>
  <si>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</si>
  <si>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</si>
  <si>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</si>
  <si>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</si>
  <si>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</si>
  <si>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</si>
  <si>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</si>
  <si>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</si>
  <si>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</si>
  <si>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</si>
  <si>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</si>
  <si>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</si>
  <si>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</si>
  <si>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</si>
  <si>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</si>
  <si>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</si>
  <si>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</si>
  <si>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</si>
  <si>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</si>
  <si>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</si>
  <si>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</si>
  <si>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</si>
  <si>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</si>
  <si>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</si>
  <si>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</si>
  <si>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</si>
  <si>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</si>
  <si>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</si>
  <si>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</si>
  <si>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</si>
  <si>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</si>
  <si>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</si>
  <si>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</si>
  <si>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</si>
  <si>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</si>
  <si>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</si>
  <si>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</si>
  <si>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</si>
  <si>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</si>
  <si>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</si>
  <si>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</si>
  <si>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</si>
  <si>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</si>
  <si>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</si>
  <si>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</si>
  <si>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</si>
  <si>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</si>
  <si>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</si>
  <si>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</si>
  <si>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</si>
  <si>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</si>
  <si>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</si>
  <si>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</si>
  <si>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</si>
  <si>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</si>
  <si>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</si>
  <si>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</si>
  <si>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</si>
  <si>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</si>
  <si>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</si>
  <si>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</si>
  <si>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</si>
  <si>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</si>
  <si>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</si>
  <si>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</si>
  <si>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</si>
  <si>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</si>
  <si>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</si>
  <si>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</si>
  <si>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</si>
  <si>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</si>
  <si>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</si>
  <si>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</si>
  <si>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</si>
  <si>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</si>
  <si>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</si>
  <si>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</si>
  <si>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</si>
  <si>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</si>
  <si>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</si>
  <si>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</si>
  <si>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</si>
  <si>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</si>
  <si>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</si>
  <si>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</si>
  <si>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</si>
  <si>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</si>
  <si>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</si>
  <si>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</si>
  <si>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</si>
  <si>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</si>
  <si>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</si>
  <si>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</si>
  <si>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</si>
  <si>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</si>
  <si>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</si>
  <si>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</si>
  <si>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</si>
  <si>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</si>
  <si>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</si>
  <si>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</si>
  <si>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</si>
  <si>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</si>
  <si>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</si>
  <si>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</si>
  <si>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</si>
  <si>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</si>
  <si>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</si>
  <si>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</si>
  <si>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</si>
  <si>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</si>
  <si>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</si>
  <si>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</si>
  <si>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</si>
  <si>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</si>
  <si>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</si>
  <si>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</si>
  <si>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</si>
  <si>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</si>
  <si>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</si>
  <si>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</si>
  <si>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</si>
  <si>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</si>
  <si>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</si>
  <si>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</si>
  <si>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</si>
  <si>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</si>
  <si>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</si>
  <si>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</si>
  <si>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</si>
  <si>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</si>
  <si>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</si>
  <si>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</si>
  <si>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</si>
  <si>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</si>
  <si>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</si>
  <si>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</si>
  <si>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</si>
  <si>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</si>
  <si>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</si>
  <si>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</si>
  <si>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</si>
  <si>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</si>
  <si>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</si>
  <si>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</si>
  <si>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</si>
  <si>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</si>
  <si>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</si>
  <si>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</si>
  <si>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</si>
  <si>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</si>
  <si>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</si>
  <si>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</si>
  <si>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</si>
  <si>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</si>
  <si>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</si>
  <si>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</si>
  <si>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</si>
  <si>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</si>
  <si>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</si>
  <si>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</si>
  <si>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</si>
  <si>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</si>
  <si>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</si>
  <si>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</si>
  <si>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</si>
  <si>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</si>
  <si>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</si>
  <si>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</si>
  <si>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</si>
  <si>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</si>
  <si>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</si>
  <si>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</si>
  <si>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</si>
  <si>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</si>
  <si>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</si>
  <si>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</si>
  <si>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</si>
  <si>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</si>
  <si>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</si>
  <si>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</si>
  <si>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</si>
  <si>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</si>
  <si>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</si>
  <si>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</si>
  <si>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</si>
  <si>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</si>
  <si>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</si>
  <si>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</si>
  <si>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</si>
  <si>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</si>
  <si>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</si>
  <si>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</si>
  <si>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</si>
  <si>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</si>
  <si>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</si>
  <si>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</si>
  <si>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</si>
  <si>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</si>
  <si>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</si>
  <si>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</si>
  <si>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</si>
  <si>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</si>
  <si>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</si>
  <si>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</si>
  <si>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</si>
  <si>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</si>
  <si>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</si>
  <si>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</si>
  <si>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</si>
  <si>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</si>
  <si>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</si>
  <si>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</si>
  <si>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</si>
  <si>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</si>
  <si>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</si>
  <si>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</si>
  <si>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</si>
  <si>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</si>
  <si>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</si>
  <si>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</si>
  <si>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</si>
  <si>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</si>
  <si>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</si>
  <si>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</si>
  <si>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</si>
  <si>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</si>
  <si>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</si>
  <si>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</si>
  <si>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</si>
  <si>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</si>
  <si>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</si>
  <si>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</si>
  <si>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</si>
  <si>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</si>
  <si>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</si>
  <si>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</si>
  <si>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</si>
  <si>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</si>
  <si>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</si>
  <si>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</si>
  <si>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</si>
  <si>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</si>
  <si>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</si>
  <si>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</si>
  <si>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</si>
  <si>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</si>
  <si>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</si>
  <si>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</si>
  <si>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</si>
  <si>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</si>
  <si>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</si>
  <si>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</si>
  <si>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</si>
  <si>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</si>
  <si>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</si>
  <si>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</si>
  <si>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</si>
  <si>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</si>
  <si>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</si>
  <si>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</si>
  <si>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</si>
  <si>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</si>
  <si>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</si>
  <si>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</si>
  <si>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</si>
  <si>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</si>
  <si>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</si>
  <si>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</si>
  <si>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</si>
  <si>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</si>
  <si>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</si>
  <si>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</si>
  <si>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</si>
  <si>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</si>
  <si>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</si>
  <si>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</si>
  <si>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</si>
  <si>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</si>
  <si>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</si>
  <si>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</si>
  <si>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</si>
  <si>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</si>
  <si>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</si>
  <si>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</si>
  <si>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</si>
  <si>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</si>
  <si>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</si>
  <si>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</si>
  <si>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</si>
  <si>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</si>
  <si>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</si>
  <si>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</si>
  <si>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</si>
  <si>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</si>
  <si>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</si>
  <si>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</si>
  <si>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</si>
  <si>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</si>
  <si>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</si>
  <si>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</si>
  <si>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</si>
  <si>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</si>
  <si>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</si>
  <si>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</si>
  <si>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</si>
  <si>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</si>
  <si>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</si>
  <si>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</si>
  <si>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</si>
  <si>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</si>
  <si>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</si>
  <si>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</si>
  <si>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</si>
  <si>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</si>
  <si>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</si>
  <si>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</si>
  <si>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</si>
  <si>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</si>
  <si>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</si>
  <si>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</si>
  <si>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</si>
  <si>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</si>
  <si>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</si>
  <si>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</si>
  <si>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</si>
  <si>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</si>
  <si>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</si>
  <si>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</si>
  <si>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</si>
  <si>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</si>
  <si>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</si>
  <si>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</si>
  <si>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</si>
  <si>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</si>
  <si>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</si>
  <si>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</si>
  <si>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</si>
  <si>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</si>
  <si>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</si>
  <si>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</si>
  <si>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</si>
  <si>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</si>
  <si>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</si>
  <si>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</si>
  <si>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</si>
  <si>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</si>
  <si>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</si>
  <si>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</si>
  <si>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</si>
  <si>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</si>
  <si>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</si>
  <si>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</si>
  <si>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</si>
  <si>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</si>
  <si>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</si>
  <si>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</si>
  <si>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</si>
  <si>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</si>
  <si>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</si>
  <si>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</si>
  <si>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</si>
  <si>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</si>
  <si>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</si>
  <si>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</si>
  <si>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</si>
  <si>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</si>
  <si>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</si>
  <si>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</si>
  <si>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</si>
  <si>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</si>
  <si>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</si>
  <si>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</si>
  <si>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</si>
  <si>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</si>
  <si>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</si>
  <si>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</si>
  <si>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</si>
  <si>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</si>
  <si>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</si>
  <si>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</si>
  <si>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</si>
  <si>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</si>
  <si>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</si>
  <si>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</si>
  <si>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</si>
  <si>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</si>
  <si>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</si>
  <si>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</si>
  <si>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</si>
  <si>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</si>
  <si>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</si>
  <si>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</si>
  <si>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</si>
  <si>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</si>
  <si>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</si>
  <si>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</si>
  <si>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</si>
  <si>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</si>
  <si>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</si>
  <si>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</si>
  <si>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</si>
  <si>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</si>
  <si>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</si>
  <si>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</si>
  <si>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</si>
  <si>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</si>
  <si>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</si>
  <si>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</si>
  <si>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</si>
  <si>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</si>
  <si>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</si>
  <si>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</si>
  <si>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</si>
  <si>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</si>
  <si>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</si>
  <si>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</si>
  <si>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</si>
  <si>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</si>
  <si>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</si>
  <si>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</si>
  <si>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</si>
  <si>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</si>
  <si>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</si>
  <si>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</si>
  <si>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</si>
  <si>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</si>
  <si>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</si>
  <si>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</si>
  <si>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</si>
  <si>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</si>
  <si>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</si>
  <si>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</si>
  <si>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</si>
  <si>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</si>
  <si>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</si>
  <si>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</si>
  <si>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</si>
  <si>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</si>
  <si>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</si>
  <si>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</si>
  <si>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</si>
  <si>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</si>
  <si>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</si>
  <si>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</si>
  <si>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</si>
  <si>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</si>
  <si>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</si>
  <si>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</si>
  <si>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</si>
  <si>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</si>
  <si>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</si>
  <si>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</si>
  <si>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</si>
  <si>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</si>
  <si>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</si>
  <si>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</si>
  <si>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</si>
  <si>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</si>
  <si>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</si>
  <si>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</si>
  <si>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</si>
  <si>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</si>
  <si>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</si>
  <si>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</si>
  <si>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</si>
  <si>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</si>
  <si>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</si>
  <si>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</si>
  <si>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</si>
  <si>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</si>
  <si>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</si>
  <si>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</si>
  <si>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</si>
  <si>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</si>
  <si>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</si>
  <si>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</si>
  <si>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</si>
  <si>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</si>
  <si>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</si>
  <si>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</si>
  <si>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</si>
  <si>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</si>
  <si>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</si>
  <si>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</si>
  <si>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</si>
  <si>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</si>
  <si>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</si>
  <si>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</si>
  <si>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</si>
  <si>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</si>
  <si>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</si>
  <si>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</si>
  <si>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</si>
  <si>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</si>
  <si>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</si>
  <si>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</si>
  <si>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</si>
  <si>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</si>
  <si>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</si>
  <si>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</si>
  <si>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</si>
  <si>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</si>
  <si>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</si>
  <si>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</si>
  <si>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</si>
  <si>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</si>
  <si>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</si>
  <si>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</si>
  <si>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</si>
  <si>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</si>
  <si>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</si>
  <si>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</si>
  <si>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</si>
  <si>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</si>
  <si>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</si>
  <si>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</si>
  <si>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</si>
  <si>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</si>
  <si>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</si>
  <si>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</si>
  <si>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</si>
  <si>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</si>
  <si>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</si>
  <si>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</si>
  <si>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</si>
  <si>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</si>
  <si>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</si>
  <si>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</si>
  <si>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</si>
  <si>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</si>
  <si>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</si>
  <si>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</si>
  <si>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</si>
  <si>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</si>
  <si>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</si>
  <si>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</si>
  <si>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</si>
  <si>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</si>
  <si>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</si>
  <si>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</si>
  <si>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</si>
  <si>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</si>
  <si>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</si>
  <si>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</si>
  <si>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</si>
  <si>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</si>
  <si>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</si>
  <si>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</si>
  <si>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</si>
  <si>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</si>
  <si>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</si>
  <si>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</si>
  <si>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</si>
  <si>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</si>
  <si>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</si>
  <si>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</si>
  <si>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</si>
  <si>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</si>
  <si>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</si>
  <si>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</si>
  <si>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</si>
  <si>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</si>
  <si>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</si>
  <si>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</si>
  <si>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</si>
  <si>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</si>
  <si>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</si>
  <si>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</si>
  <si>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</si>
  <si>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</si>
  <si>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</si>
  <si>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</si>
  <si>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</si>
  <si>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</si>
  <si>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</si>
  <si>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</si>
  <si>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</si>
  <si>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</si>
  <si>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</si>
  <si>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</si>
  <si>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</si>
  <si>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</si>
  <si>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</si>
  <si>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</si>
  <si>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</si>
  <si>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</si>
  <si>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</si>
  <si>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</si>
  <si>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</si>
  <si>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</si>
  <si>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</si>
  <si>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</si>
  <si>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</si>
  <si>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</si>
  <si>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</si>
  <si>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</si>
  <si>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</si>
  <si>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</si>
  <si>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</si>
  <si>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</si>
  <si>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</si>
  <si>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</si>
  <si>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</si>
  <si>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</si>
  <si>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</si>
  <si>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</si>
  <si>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</si>
  <si>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</si>
  <si>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</si>
  <si>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</si>
  <si>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</si>
  <si>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</si>
  <si>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</si>
  <si>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</si>
  <si>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</si>
  <si>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</si>
  <si>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</si>
  <si>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</si>
  <si>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</si>
  <si>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</si>
  <si>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</si>
  <si>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</si>
  <si>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</si>
  <si>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</si>
  <si>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</si>
  <si>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</si>
  <si>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</si>
  <si>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</si>
  <si>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</si>
  <si>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</si>
  <si>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</si>
  <si>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</si>
  <si>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</si>
  <si>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</si>
  <si>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</si>
  <si>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</si>
  <si>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</si>
  <si>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</si>
  <si>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</si>
  <si>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</si>
  <si>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</si>
  <si>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</si>
  <si>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</si>
  <si>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</si>
  <si>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</si>
  <si>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</si>
  <si>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</si>
  <si>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</si>
  <si>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</si>
  <si>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</si>
  <si>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</si>
  <si>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</si>
  <si>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</si>
  <si>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</si>
  <si>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</si>
  <si>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</si>
  <si>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</si>
  <si>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</si>
  <si>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</si>
  <si>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</si>
  <si>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</si>
  <si>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</si>
  <si>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</si>
  <si>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</si>
  <si>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</si>
  <si>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</si>
  <si>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</si>
  <si>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</si>
  <si>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</si>
  <si>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</si>
  <si>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</si>
  <si>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</si>
  <si>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</si>
  <si>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</si>
  <si>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</si>
  <si>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</si>
  <si>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</si>
  <si>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</si>
  <si>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</si>
  <si>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</si>
  <si>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</si>
  <si>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</si>
  <si>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</si>
  <si>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</si>
  <si>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</si>
  <si>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</si>
  <si>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</si>
  <si>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</si>
  <si>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</si>
  <si>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</si>
  <si>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</si>
  <si>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</si>
  <si>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</si>
  <si>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</si>
  <si>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</si>
  <si>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</si>
  <si>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</si>
  <si>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</si>
  <si>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</si>
  <si>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</si>
  <si>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</si>
  <si>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</si>
  <si>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</si>
  <si>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</si>
  <si>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</si>
  <si>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</si>
  <si>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</si>
  <si>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</si>
  <si>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</si>
  <si>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</si>
  <si>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</si>
  <si>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</si>
  <si>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</si>
  <si>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</si>
  <si>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</si>
  <si>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</si>
  <si>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</si>
  <si>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</si>
  <si>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</si>
  <si>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</si>
  <si>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</si>
  <si>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</si>
  <si>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</si>
  <si>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</si>
  <si>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</si>
  <si>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</si>
  <si>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</si>
  <si>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</si>
  <si>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</si>
  <si>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</si>
  <si>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</si>
  <si>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</si>
  <si>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</si>
  <si>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</si>
  <si>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</si>
  <si>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</si>
  <si>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</si>
  <si>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</si>
  <si>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</si>
  <si>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</si>
  <si>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</si>
  <si>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</si>
  <si>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</si>
  <si>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</si>
  <si>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</si>
  <si>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</si>
  <si>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</si>
  <si>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</si>
  <si>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</si>
  <si>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</si>
  <si>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</si>
  <si>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</si>
  <si>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</si>
  <si>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</si>
  <si>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</si>
  <si>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</si>
  <si>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</si>
  <si>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</si>
  <si>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</si>
  <si>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</si>
  <si>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</si>
  <si>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</si>
  <si>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</si>
  <si>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</si>
  <si>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</si>
  <si>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</si>
  <si>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</si>
  <si>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</si>
  <si>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</si>
  <si>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</si>
  <si>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</si>
  <si>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</si>
  <si>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</si>
  <si>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</si>
  <si>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</si>
  <si>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</si>
  <si>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</si>
  <si>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</si>
  <si>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</si>
  <si>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</si>
  <si>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</si>
  <si>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</si>
  <si>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</si>
  <si>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</si>
  <si>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</si>
  <si>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</si>
  <si>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</si>
  <si>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</si>
  <si>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</si>
  <si>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</si>
  <si>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</si>
  <si>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</si>
  <si>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</si>
  <si>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</si>
  <si>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</si>
  <si>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</si>
  <si>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</si>
  <si>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</si>
  <si>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</si>
  <si>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</si>
  <si>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</si>
  <si>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</si>
  <si>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</si>
  <si>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</si>
  <si>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</si>
  <si>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</si>
  <si>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</si>
  <si>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</si>
  <si>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</si>
  <si>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</si>
  <si>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</si>
  <si>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</si>
  <si>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</si>
  <si>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</si>
  <si>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</si>
  <si>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</si>
  <si>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</si>
  <si>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</si>
  <si>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</si>
  <si>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</si>
  <si>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</si>
  <si>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</si>
  <si>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</si>
  <si>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</si>
  <si>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</si>
  <si>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</si>
  <si>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</si>
  <si>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</si>
  <si>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</si>
  <si>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</si>
  <si>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</si>
  <si>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</si>
  <si>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</si>
  <si>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</si>
  <si>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</si>
  <si>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</si>
  <si>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</si>
  <si>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</si>
  <si>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</si>
  <si>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</si>
  <si>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</si>
  <si>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</si>
  <si>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</si>
  <si>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</si>
  <si>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</si>
  <si>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</si>
  <si>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</si>
  <si>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</si>
  <si>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</si>
  <si>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</si>
  <si>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</si>
  <si>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</si>
  <si>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</si>
  <si>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</si>
  <si>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</si>
  <si>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</si>
  <si>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</si>
  <si>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</si>
  <si>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</si>
  <si>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</si>
  <si>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</si>
  <si>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</si>
  <si>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</si>
  <si>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</si>
  <si>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</si>
  <si>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</si>
  <si>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</si>
  <si>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</si>
  <si>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</si>
  <si>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</si>
  <si>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</si>
  <si>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</si>
  <si>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</si>
  <si>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</si>
  <si>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</si>
  <si>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</si>
  <si>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</si>
  <si>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</si>
  <si>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</si>
  <si>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</si>
  <si>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</si>
  <si>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</si>
  <si>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</si>
  <si>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</si>
  <si>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</si>
  <si>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</si>
  <si>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</si>
  <si>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</si>
  <si>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</si>
  <si>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</si>
  <si>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</si>
  <si>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</si>
  <si>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</si>
  <si>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</si>
  <si>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</si>
  <si>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</si>
  <si>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</si>
  <si>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</si>
  <si>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</si>
  <si>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</si>
  <si>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</si>
  <si>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</si>
  <si>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</si>
  <si>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</si>
  <si>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</si>
  <si>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</si>
  <si>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</si>
  <si>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</si>
  <si>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</si>
  <si>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</si>
  <si>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</si>
  <si>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</si>
  <si>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</si>
  <si>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</si>
  <si>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</si>
  <si>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</si>
  <si>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</si>
  <si>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</si>
  <si>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</si>
  <si>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</si>
  <si>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</si>
  <si>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</si>
  <si>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</si>
  <si>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</si>
  <si>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</si>
  <si>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</si>
  <si>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</si>
  <si>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</si>
  <si>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</si>
  <si>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</si>
  <si>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</si>
  <si>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</si>
  <si>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</si>
  <si>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</si>
  <si>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</si>
  <si>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</si>
  <si>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</si>
  <si>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</si>
  <si>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</si>
  <si>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</si>
  <si>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</si>
  <si>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</si>
  <si>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</si>
  <si>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</si>
  <si>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</si>
  <si>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</si>
  <si>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</si>
  <si>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</si>
  <si>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</si>
  <si>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</si>
  <si>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</si>
  <si>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</si>
  <si>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</si>
  <si>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</si>
  <si>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</si>
  <si>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</si>
  <si>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</si>
  <si>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</si>
  <si>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</si>
  <si>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</si>
  <si>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</si>
  <si>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</si>
  <si>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</si>
  <si>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</si>
  <si>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</si>
  <si>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</si>
  <si>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</si>
  <si>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</si>
  <si>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</si>
  <si>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</si>
  <si>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</si>
  <si>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</si>
  <si>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</si>
  <si>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</si>
  <si>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</si>
  <si>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</si>
  <si>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</si>
  <si>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</si>
  <si>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</si>
  <si>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</si>
  <si>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</si>
  <si>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</si>
  <si>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</si>
  <si>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</si>
  <si>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</si>
  <si>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</si>
  <si>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</si>
  <si>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</si>
  <si>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</si>
  <si>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</si>
  <si>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</si>
  <si>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</si>
  <si>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</si>
  <si>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</si>
  <si>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</si>
  <si>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</si>
  <si>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</si>
  <si>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</si>
  <si>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</si>
  <si>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</si>
  <si>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</si>
  <si>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</si>
  <si>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</si>
  <si>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</si>
  <si>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</si>
  <si>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</si>
  <si>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</si>
  <si>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</si>
  <si>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</si>
  <si>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</si>
  <si>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</si>
  <si>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</si>
  <si>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</si>
  <si>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</si>
  <si>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</si>
  <si>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</si>
  <si>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</si>
  <si>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</si>
  <si>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</si>
  <si>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</si>
  <si>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</si>
  <si>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</si>
  <si>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</si>
  <si>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</si>
  <si>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</si>
  <si>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</si>
  <si>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</si>
  <si>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</si>
  <si>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</si>
  <si>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</si>
  <si>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</si>
  <si>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</si>
  <si>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</si>
  <si>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</si>
  <si>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</si>
  <si>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</si>
  <si>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</si>
  <si>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</si>
  <si>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</si>
  <si>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</si>
  <si>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</si>
  <si>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</si>
  <si>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</si>
  <si>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</si>
  <si>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</si>
  <si>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</si>
  <si>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</si>
  <si>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</si>
  <si>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</si>
  <si>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</si>
  <si>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</si>
  <si>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</si>
  <si>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</si>
  <si>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</si>
  <si>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</si>
  <si>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</si>
  <si>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</si>
  <si>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</si>
  <si>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</si>
  <si>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</si>
  <si>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</si>
  <si>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</si>
  <si>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</si>
  <si>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</si>
  <si>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</si>
  <si>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</si>
  <si>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</si>
  <si>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</si>
  <si>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</si>
  <si>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</si>
  <si>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</si>
  <si>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</si>
  <si>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</si>
  <si>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</si>
  <si>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</si>
  <si>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</si>
  <si>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</si>
  <si>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</si>
  <si>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</si>
  <si>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</si>
  <si>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</si>
  <si>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</si>
  <si>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</si>
  <si>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</si>
  <si>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</si>
  <si>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</si>
  <si>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</si>
  <si>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</si>
  <si>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</si>
  <si>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</si>
  <si>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</si>
  <si>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</si>
  <si>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</si>
  <si>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</si>
  <si>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</si>
  <si>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</si>
  <si>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</si>
  <si>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</si>
  <si>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</si>
  <si>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</si>
  <si>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</si>
  <si>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</si>
  <si>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</si>
  <si>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</si>
  <si>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</si>
  <si>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</si>
  <si>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</si>
  <si>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</si>
  <si>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</si>
  <si>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</si>
  <si>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</si>
  <si>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</si>
  <si>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</si>
  <si>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</si>
  <si>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</si>
  <si>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</si>
  <si>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</si>
  <si>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</si>
  <si>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</si>
  <si>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</si>
  <si>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</si>
  <si>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</si>
  <si>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</si>
  <si>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</si>
  <si>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</si>
  <si>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</si>
  <si>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</si>
  <si>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</si>
  <si>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</si>
  <si>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</si>
  <si>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</si>
  <si>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</si>
  <si>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</si>
  <si>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</si>
  <si>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</si>
  <si>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</si>
  <si>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</si>
  <si>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</si>
  <si>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</si>
  <si>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</si>
  <si>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</si>
  <si>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</si>
  <si>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</si>
  <si>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</si>
  <si>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</si>
  <si>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</si>
  <si>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</si>
  <si>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</si>
  <si>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</si>
  <si>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</si>
  <si>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</si>
  <si>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</si>
  <si>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</si>
  <si>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</si>
  <si>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</si>
  <si>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</si>
  <si>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</si>
  <si>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</si>
  <si>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</si>
  <si>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</si>
  <si>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</si>
  <si>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</si>
  <si>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</si>
  <si>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</si>
  <si>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</si>
  <si>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</si>
  <si>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</si>
  <si>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</si>
  <si>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</si>
  <si>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</si>
  <si>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</si>
  <si>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</si>
  <si>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</si>
  <si>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</si>
  <si>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</si>
  <si>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</si>
  <si>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</si>
  <si>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</si>
  <si>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</si>
  <si>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</si>
  <si>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</si>
  <si>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</si>
  <si>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</si>
  <si>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</si>
  <si>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</si>
  <si>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</si>
  <si>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</si>
  <si>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</si>
  <si>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</si>
  <si>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</si>
  <si>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</si>
  <si>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</si>
  <si>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</si>
  <si>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</si>
  <si>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</si>
  <si>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</si>
  <si>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</si>
  <si>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</si>
  <si>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</si>
  <si>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</si>
  <si>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</si>
  <si>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</si>
  <si>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</si>
  <si>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</si>
  <si>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</si>
  <si>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</si>
  <si>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</si>
  <si>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</si>
  <si>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</si>
  <si>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</si>
  <si>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</si>
  <si>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</si>
  <si>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</si>
  <si>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</si>
  <si>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</si>
  <si>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</si>
  <si>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</si>
  <si>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</si>
  <si>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</si>
  <si>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</si>
  <si>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</si>
  <si>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</si>
  <si>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</si>
  <si>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</si>
  <si>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</si>
  <si>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</si>
  <si>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</si>
  <si>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</si>
  <si>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</si>
  <si>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</si>
  <si>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</si>
  <si>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</si>
  <si>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</si>
  <si>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</si>
  <si>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</si>
  <si>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</si>
  <si>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</si>
  <si>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</si>
  <si>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</si>
  <si>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</si>
  <si>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</si>
  <si>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</si>
  <si>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</si>
  <si>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</si>
  <si>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</si>
  <si>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</si>
  <si>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</si>
  <si>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</si>
  <si>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</si>
  <si>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</si>
  <si>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</si>
  <si>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</si>
  <si>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</si>
  <si>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</si>
  <si>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</si>
  <si>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</si>
  <si>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</si>
  <si>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</si>
  <si>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</si>
  <si>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</si>
  <si>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</si>
  <si>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</si>
  <si>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</si>
  <si>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</si>
  <si>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</si>
  <si>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</si>
  <si>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</si>
  <si>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</si>
  <si>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</si>
  <si>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</si>
  <si>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</si>
  <si>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</si>
  <si>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</si>
  <si>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</si>
  <si>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</si>
  <si>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</si>
  <si>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</si>
  <si>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</si>
  <si>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</si>
  <si>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</si>
  <si>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</si>
  <si>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</si>
  <si>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</si>
  <si>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</si>
  <si>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</si>
  <si>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</si>
  <si>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</si>
  <si>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</si>
  <si>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</si>
  <si>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</si>
  <si>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</si>
  <si>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</si>
  <si>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</si>
  <si>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</si>
  <si>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</si>
  <si>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</si>
  <si>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</si>
  <si>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</si>
  <si>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</si>
  <si>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</si>
  <si>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</si>
  <si>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</si>
  <si>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</si>
  <si>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</si>
  <si>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</si>
  <si>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</si>
  <si>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</si>
  <si>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</si>
  <si>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</si>
  <si>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</si>
  <si>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</si>
  <si>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</si>
  <si>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</si>
  <si>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</si>
  <si>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</si>
  <si>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</si>
  <si>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</si>
  <si>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</si>
  <si>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</si>
  <si>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</si>
  <si>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</si>
  <si>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</si>
  <si>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</si>
  <si>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</si>
  <si>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</si>
  <si>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</si>
  <si>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</si>
  <si>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</si>
  <si>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</si>
  <si>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</si>
  <si>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</si>
  <si>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</si>
  <si>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</si>
  <si>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</si>
  <si>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</si>
  <si>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</si>
  <si>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</si>
  <si>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</si>
  <si>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</si>
  <si>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</si>
  <si>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</si>
  <si>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</si>
  <si>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</si>
  <si>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</si>
  <si>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</si>
  <si>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</si>
  <si>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</si>
  <si>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</si>
  <si>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</si>
  <si>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</si>
  <si>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</si>
  <si>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</si>
  <si>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</si>
  <si>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</si>
  <si>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</si>
  <si>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</si>
  <si>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</si>
  <si>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</si>
  <si>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</si>
  <si>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</si>
  <si>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</si>
  <si>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</si>
  <si>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</si>
  <si>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</si>
  <si>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</si>
  <si>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</si>
  <si>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</si>
  <si>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</si>
  <si>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</si>
  <si>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</si>
  <si>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</si>
  <si>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</si>
  <si>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</si>
  <si>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</si>
  <si>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</si>
  <si>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</si>
  <si>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</si>
  <si>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</si>
  <si>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</si>
  <si>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</si>
  <si>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</si>
  <si>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</si>
  <si>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</si>
  <si>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</si>
  <si>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</si>
  <si>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</si>
  <si>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</si>
  <si>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</si>
  <si>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</si>
  <si>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</si>
  <si>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</si>
  <si>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</si>
  <si>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</si>
  <si>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</si>
  <si>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</si>
  <si>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</si>
  <si>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</si>
  <si>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</si>
  <si>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</si>
  <si>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</si>
  <si>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</si>
  <si>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</si>
  <si>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</si>
  <si>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</si>
  <si>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</si>
  <si>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</si>
  <si>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</si>
  <si>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</si>
  <si>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</si>
  <si>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</si>
  <si>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</si>
  <si>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</si>
  <si>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</si>
  <si>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</si>
  <si>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</si>
  <si>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</si>
  <si>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</si>
  <si>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</si>
  <si>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</si>
  <si>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</si>
  <si>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</si>
  <si>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</si>
  <si>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</si>
  <si>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</si>
  <si>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</si>
  <si>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</si>
  <si>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</si>
  <si>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</si>
  <si>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</si>
  <si>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</si>
  <si>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</si>
  <si>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</si>
  <si>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</si>
  <si>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</si>
  <si>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</si>
  <si>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</si>
  <si>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</si>
  <si>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</si>
  <si>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</si>
  <si>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</si>
  <si>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</si>
  <si>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</si>
  <si>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</si>
  <si>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</si>
  <si>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</si>
  <si>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</si>
  <si>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</si>
  <si>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</si>
  <si>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</si>
  <si>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</si>
  <si>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</si>
  <si>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</si>
  <si>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</si>
  <si>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</si>
  <si>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</si>
  <si>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</si>
  <si>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</si>
  <si>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</si>
  <si>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</si>
  <si>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</si>
  <si>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</si>
  <si>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</si>
  <si>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</si>
  <si>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</si>
  <si>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</si>
  <si>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</si>
  <si>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</si>
  <si>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</si>
  <si>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</si>
  <si>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</si>
  <si>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</si>
  <si>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</si>
  <si>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</si>
  <si>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</si>
  <si>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</si>
  <si>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</si>
  <si>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</si>
  <si>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</si>
  <si>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</si>
  <si>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</si>
  <si>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</si>
  <si>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</si>
  <si>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</si>
  <si>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</si>
  <si>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</si>
  <si>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</si>
  <si>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</si>
  <si>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</si>
  <si>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</si>
  <si>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</si>
  <si>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</si>
  <si>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</si>
  <si>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</si>
  <si>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</si>
  <si>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</si>
  <si>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</si>
  <si>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</si>
  <si>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</si>
  <si>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</si>
  <si>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</si>
  <si>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</si>
  <si>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</si>
  <si>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</si>
  <si>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</si>
  <si>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</si>
  <si>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</si>
  <si>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</si>
  <si>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</si>
  <si>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</si>
  <si>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</si>
  <si>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</si>
  <si>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</si>
  <si>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</si>
  <si>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</si>
  <si>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</si>
  <si>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</si>
  <si>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</si>
  <si>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</si>
  <si>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</si>
  <si>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</si>
  <si>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</si>
  <si>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</si>
  <si>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</si>
  <si>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</si>
  <si>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</si>
  <si>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</si>
  <si>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</si>
  <si>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</si>
  <si>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</si>
  <si>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</si>
  <si>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</si>
  <si>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</si>
  <si>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</si>
  <si>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</si>
  <si>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</si>
  <si>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</si>
  <si>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</si>
  <si>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</si>
  <si>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</si>
  <si>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</si>
  <si>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</si>
  <si>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</si>
  <si>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</si>
  <si>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</si>
  <si>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</si>
  <si>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</si>
  <si>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</si>
  <si>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</si>
  <si>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</si>
  <si>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</si>
  <si>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</si>
  <si>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</si>
  <si>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</si>
  <si>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</si>
  <si>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</si>
  <si>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</si>
  <si>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</si>
  <si>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</si>
  <si>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</si>
  <si>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</si>
  <si>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</si>
  <si>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</si>
  <si>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</si>
  <si>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</si>
  <si>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</si>
  <si>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</si>
  <si>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</si>
  <si>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</si>
  <si>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</si>
  <si>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</si>
  <si>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</si>
  <si>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</si>
  <si>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</si>
  <si>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</si>
  <si>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</si>
  <si>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</si>
  <si>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</si>
  <si>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</si>
  <si>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</si>
  <si>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</si>
  <si>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</si>
  <si>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</si>
  <si>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</si>
  <si>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</si>
  <si>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</si>
  <si>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</si>
  <si>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</si>
  <si>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</si>
  <si>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</si>
  <si>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</si>
  <si>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</si>
  <si>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</si>
  <si>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</si>
  <si>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</si>
  <si>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</si>
  <si>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</si>
  <si>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</si>
  <si>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</si>
  <si>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</si>
  <si>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</si>
  <si>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</si>
  <si>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</si>
  <si>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</si>
  <si>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</si>
  <si>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</si>
  <si>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</si>
  <si>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</si>
  <si>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</si>
  <si>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</si>
  <si>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</si>
  <si>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</si>
  <si>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</si>
  <si>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</si>
  <si>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</si>
  <si>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</si>
  <si>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</si>
  <si>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</si>
  <si>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</si>
  <si>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</si>
  <si>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</si>
  <si>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</si>
  <si>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</si>
  <si>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</si>
  <si>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</si>
  <si>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</si>
  <si>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</si>
  <si>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</si>
  <si>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</si>
  <si>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</si>
  <si>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</si>
  <si>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</si>
  <si>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</si>
  <si>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</si>
  <si>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</si>
  <si>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</si>
  <si>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</si>
  <si>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</si>
  <si>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</si>
  <si>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</si>
  <si>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</si>
  <si>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</si>
  <si>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</si>
  <si>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</si>
  <si>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</si>
  <si>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</si>
  <si>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</si>
  <si>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</si>
  <si>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</si>
  <si>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</si>
  <si>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</si>
  <si>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</si>
  <si>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</si>
  <si>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</si>
  <si>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</si>
  <si>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</si>
  <si>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</si>
  <si>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</si>
  <si>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</si>
  <si>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</si>
  <si>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</si>
  <si>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</si>
  <si>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</si>
  <si>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</si>
  <si>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</si>
  <si>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</si>
  <si>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</si>
  <si>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</si>
  <si>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</si>
  <si>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</si>
  <si>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</si>
  <si>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</si>
  <si>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</si>
  <si>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</si>
  <si>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</si>
  <si>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</si>
  <si>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</si>
  <si>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</si>
  <si>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</si>
  <si>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</si>
  <si>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</si>
  <si>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</si>
  <si>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</si>
  <si>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</si>
  <si>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</si>
  <si>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</si>
  <si>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</si>
  <si>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</si>
  <si>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</si>
  <si>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</si>
  <si>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</si>
  <si>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</si>
  <si>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</si>
  <si>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</si>
  <si>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</si>
  <si>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</si>
  <si>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</si>
  <si>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</si>
  <si>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</si>
  <si>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</si>
  <si>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</si>
  <si>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</si>
  <si>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</si>
  <si>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</si>
  <si>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</si>
  <si>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</si>
  <si>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</si>
  <si>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</si>
  <si>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</si>
  <si>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</si>
  <si>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</si>
  <si>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</si>
  <si>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</si>
  <si>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</si>
  <si>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</si>
  <si>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</si>
  <si>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</si>
  <si>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</si>
  <si>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</si>
  <si>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</si>
  <si>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</si>
  <si>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</si>
  <si>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</si>
  <si>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</si>
  <si>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</si>
  <si>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</si>
  <si>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</si>
  <si>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</si>
  <si>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</si>
  <si>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</si>
  <si>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</si>
  <si>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</si>
  <si>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</si>
  <si>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</si>
  <si>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</si>
  <si>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</si>
  <si>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</si>
  <si>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</si>
  <si>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</si>
  <si>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</si>
  <si>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</si>
  <si>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</si>
  <si>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</si>
  <si>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</si>
  <si>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</si>
  <si>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</si>
  <si>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</si>
  <si>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</si>
  <si>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</si>
  <si>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</si>
  <si>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</si>
  <si>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</si>
  <si>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</si>
  <si>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</si>
  <si>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</si>
  <si>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</si>
  <si>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</si>
  <si>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</si>
  <si>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</si>
  <si>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</si>
  <si>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</si>
  <si>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</si>
  <si>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</si>
  <si>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</si>
  <si>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</si>
  <si>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</si>
  <si>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</si>
  <si>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</si>
  <si>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</si>
  <si>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</si>
  <si>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</si>
  <si>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</si>
  <si>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</si>
  <si>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</si>
  <si>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</si>
  <si>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</si>
  <si>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</si>
  <si>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</si>
  <si>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</si>
  <si>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</si>
  <si>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</si>
  <si>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</si>
  <si>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</si>
  <si>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</si>
  <si>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</si>
  <si>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</si>
  <si>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</si>
  <si>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</si>
  <si>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</si>
  <si>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</si>
  <si>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</si>
  <si>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</si>
  <si>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</si>
  <si>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</si>
  <si>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</si>
  <si>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</si>
  <si>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</si>
  <si>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</si>
  <si>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</si>
  <si>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</si>
  <si>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</si>
  <si>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</si>
  <si>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</si>
  <si>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</si>
  <si>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</si>
  <si>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</si>
  <si>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</si>
  <si>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</si>
  <si>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</si>
  <si>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</si>
  <si>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</si>
  <si>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</si>
  <si>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</si>
  <si>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</si>
  <si>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</si>
  <si>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</si>
  <si>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</si>
  <si>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</si>
  <si>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</si>
  <si>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</si>
  <si>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</si>
  <si>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</si>
  <si>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</si>
  <si>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</si>
  <si>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</si>
  <si>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</si>
  <si>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</si>
  <si>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</si>
  <si>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</si>
  <si>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</si>
  <si>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</si>
  <si>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</si>
  <si>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</si>
  <si>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</si>
  <si>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</si>
  <si>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</si>
  <si>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</si>
  <si>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</si>
  <si>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</si>
  <si>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</si>
  <si>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</si>
  <si>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</si>
  <si>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</si>
  <si>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</si>
  <si>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</si>
  <si>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</si>
  <si>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</si>
  <si>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</si>
  <si>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</si>
  <si>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</si>
  <si>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</si>
  <si>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</si>
  <si>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</si>
  <si>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</si>
  <si>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</si>
  <si>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</si>
  <si>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</si>
  <si>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</si>
  <si>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</si>
  <si>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</si>
  <si>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</si>
  <si>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</si>
  <si>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</si>
  <si>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</si>
  <si>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</si>
  <si>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</si>
  <si>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</si>
  <si>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</si>
  <si>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</si>
  <si>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</si>
  <si>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</si>
  <si>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</si>
  <si>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</si>
  <si>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</si>
  <si>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</si>
  <si>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</si>
  <si>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</si>
  <si>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</si>
  <si>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</si>
  <si>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</si>
  <si>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</si>
  <si>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</si>
  <si>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</si>
  <si>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</si>
  <si>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</si>
  <si>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</si>
  <si>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</si>
  <si>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</si>
  <si>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</si>
  <si>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</si>
  <si>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</si>
  <si>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</si>
  <si>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</si>
  <si>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</si>
  <si>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</si>
  <si>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</si>
  <si>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</si>
  <si>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</si>
  <si>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</si>
  <si>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</si>
  <si>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</si>
  <si>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</si>
  <si>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</si>
  <si>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</si>
  <si>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</si>
  <si>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</si>
  <si>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</si>
  <si>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</si>
  <si>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</si>
  <si>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</si>
  <si>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</si>
  <si>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</si>
  <si>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</si>
  <si>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</si>
  <si>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</si>
  <si>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</si>
  <si>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</si>
  <si>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</si>
  <si>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</si>
  <si>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</si>
  <si>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</si>
  <si>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</si>
  <si>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</si>
  <si>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</si>
  <si>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</si>
  <si>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</si>
  <si>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</si>
  <si>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</si>
  <si>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</si>
  <si>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</si>
  <si>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</si>
  <si>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</si>
  <si>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</si>
  <si>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</si>
  <si>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</si>
  <si>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</si>
  <si>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</si>
  <si>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</si>
  <si>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</si>
  <si>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</si>
  <si>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</si>
  <si>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</si>
  <si>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</si>
  <si>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</si>
  <si>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</si>
  <si>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</si>
  <si>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</si>
  <si>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</si>
  <si>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</si>
  <si>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</si>
  <si>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</si>
  <si>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</si>
  <si>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</si>
  <si>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</si>
  <si>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</si>
  <si>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</si>
  <si>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</si>
  <si>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</si>
  <si>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</si>
  <si>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</si>
  <si>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</si>
  <si>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</si>
  <si>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</si>
  <si>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</si>
  <si>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</si>
  <si>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</si>
  <si>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</si>
  <si>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</si>
  <si>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</si>
  <si>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</si>
  <si>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</si>
  <si>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</si>
  <si>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</si>
  <si>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</si>
  <si>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</si>
  <si>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</si>
  <si>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</si>
  <si>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</si>
  <si>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</si>
  <si>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</si>
  <si>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</si>
  <si>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</si>
  <si>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</si>
  <si>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</si>
  <si>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</si>
  <si>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</si>
  <si>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</si>
  <si>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</si>
  <si>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</si>
  <si>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</si>
  <si>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</si>
  <si>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</si>
  <si>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</si>
  <si>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</si>
  <si>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</si>
  <si>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</si>
  <si>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</si>
  <si>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</si>
  <si>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</si>
  <si>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</si>
  <si>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</si>
  <si>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</si>
  <si>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</si>
  <si>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</si>
  <si>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</si>
  <si>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</si>
  <si>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</si>
  <si>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</si>
  <si>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</si>
  <si>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</si>
  <si>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</si>
  <si>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</si>
  <si>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</si>
  <si>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</si>
  <si>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</si>
  <si>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</si>
  <si>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</si>
  <si>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</si>
  <si>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</si>
  <si>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</si>
  <si>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</si>
  <si>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</si>
  <si>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</si>
  <si>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</si>
  <si>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</si>
  <si>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</si>
  <si>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</si>
  <si>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</si>
  <si>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</si>
  <si>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</si>
  <si>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</si>
  <si>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</si>
  <si>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</si>
  <si>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</si>
  <si>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</si>
  <si>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</si>
  <si>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</si>
  <si>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</si>
  <si>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</si>
  <si>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</si>
  <si>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</si>
  <si>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</si>
  <si>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</si>
  <si>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</si>
  <si>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</si>
  <si>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</si>
  <si>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</si>
  <si>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</si>
  <si>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</si>
  <si>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</si>
  <si>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</si>
  <si>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</si>
  <si>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</si>
  <si>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</si>
  <si>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</si>
  <si>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</si>
  <si>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</si>
  <si>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</si>
  <si>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</si>
  <si>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</si>
  <si>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</si>
  <si>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</si>
  <si>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</si>
  <si>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</si>
  <si>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</si>
  <si>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</si>
  <si>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</si>
  <si>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</si>
  <si>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</si>
  <si>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</si>
  <si>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</si>
  <si>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</si>
  <si>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</si>
  <si>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</si>
  <si>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</si>
  <si>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</si>
  <si>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</si>
  <si>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</si>
  <si>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</si>
  <si>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</si>
  <si>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</si>
  <si>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</si>
  <si>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</si>
  <si>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</si>
  <si>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</si>
  <si>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</si>
  <si>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</si>
  <si>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</si>
  <si>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</si>
  <si>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</si>
  <si>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</si>
  <si>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</si>
  <si>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</si>
  <si>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</si>
  <si>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</si>
  <si>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</si>
  <si>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</si>
  <si>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</si>
  <si>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</si>
  <si>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</si>
  <si>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</si>
  <si>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</si>
  <si>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</si>
  <si>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</si>
  <si>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</si>
  <si>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</si>
  <si>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</si>
  <si>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</si>
  <si>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</si>
  <si>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</si>
  <si>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</si>
  <si>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</si>
  <si>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</si>
  <si>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</si>
  <si>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</si>
  <si>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</si>
  <si>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</si>
  <si>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</si>
  <si>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</si>
  <si>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</si>
  <si>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</si>
  <si>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</si>
  <si>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</si>
  <si>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</si>
  <si>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</si>
  <si>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</si>
  <si>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</si>
  <si>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</si>
  <si>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</si>
  <si>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</si>
  <si>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</si>
  <si>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</si>
  <si>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</si>
  <si>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</si>
  <si>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</si>
  <si>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</si>
  <si>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</si>
  <si>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</si>
  <si>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</si>
  <si>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</si>
  <si>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</si>
  <si>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</si>
  <si>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</si>
  <si>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</si>
  <si>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</si>
  <si>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</si>
  <si>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</si>
  <si>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</si>
  <si>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</si>
  <si>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</si>
  <si>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</si>
  <si>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</si>
  <si>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</si>
  <si>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</si>
  <si>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</si>
  <si>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</si>
  <si>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</si>
  <si>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</si>
  <si>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</si>
  <si>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</si>
  <si>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</si>
  <si>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</si>
  <si>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</si>
  <si>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</si>
  <si>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</si>
  <si>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</si>
  <si>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</si>
  <si>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</si>
  <si>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</si>
  <si>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</si>
  <si>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</si>
  <si>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</si>
  <si>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</si>
  <si>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</si>
  <si>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</si>
  <si>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</si>
  <si>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</si>
  <si>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</si>
  <si>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</si>
  <si>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</si>
  <si>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</si>
  <si>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</si>
  <si>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</si>
  <si>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</si>
  <si>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</si>
  <si>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</si>
  <si>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</si>
  <si>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</si>
  <si>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</si>
  <si>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</si>
  <si>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</si>
  <si>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</si>
  <si>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</si>
  <si>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</si>
  <si>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</si>
  <si>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</si>
  <si>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</si>
  <si>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</si>
  <si>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</si>
  <si>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</si>
  <si>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</si>
  <si>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</si>
  <si>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</si>
  <si>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</si>
  <si>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</si>
  <si>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</si>
  <si>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</si>
  <si>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</si>
  <si>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</si>
  <si>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</si>
  <si>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</si>
  <si>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</si>
  <si>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</si>
  <si>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</si>
  <si>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</si>
  <si>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</si>
  <si>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</si>
  <si>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</si>
  <si>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</si>
  <si>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</si>
  <si>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</si>
  <si>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</si>
  <si>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</si>
  <si>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</si>
  <si>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</si>
  <si>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</si>
  <si>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</si>
  <si>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</si>
  <si>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</si>
  <si>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</si>
  <si>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</si>
  <si>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</si>
  <si>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</si>
  <si>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</si>
  <si>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</si>
  <si>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</si>
  <si>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</si>
  <si>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</si>
  <si>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</si>
  <si>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</si>
  <si>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</si>
  <si>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</si>
  <si>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</si>
  <si>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</si>
  <si>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</si>
  <si>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</si>
  <si>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</si>
  <si>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</si>
  <si>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</si>
  <si>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</si>
  <si>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</si>
  <si>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</si>
  <si>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</si>
  <si>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</si>
  <si>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</si>
  <si>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</si>
  <si>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</si>
  <si>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</si>
  <si>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</si>
  <si>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</si>
  <si>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</si>
  <si>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</si>
  <si>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</si>
  <si>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</si>
  <si>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</si>
  <si>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</si>
  <si>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</si>
  <si>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</si>
  <si>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</si>
  <si>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</si>
  <si>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</si>
  <si>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</si>
  <si>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</si>
  <si>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</si>
  <si>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</si>
  <si>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</si>
  <si>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</si>
  <si>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</si>
  <si>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</si>
  <si>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</si>
  <si>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</si>
  <si>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</si>
  <si>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</si>
  <si>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</si>
  <si>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</si>
  <si>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</si>
  <si>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</si>
  <si>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</si>
  <si>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</si>
  <si>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</si>
  <si>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</si>
  <si>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</si>
  <si>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</si>
  <si>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</si>
  <si>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</si>
  <si>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</si>
  <si>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</si>
  <si>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</si>
  <si>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</si>
  <si>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</si>
  <si>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</si>
  <si>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</si>
  <si>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</si>
  <si>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</si>
  <si>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</si>
  <si>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</si>
  <si>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</si>
  <si>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</si>
  <si>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</si>
  <si>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</si>
  <si>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</si>
  <si>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</si>
  <si>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</si>
  <si>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</si>
  <si>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</si>
  <si>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</si>
  <si>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</si>
  <si>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</si>
  <si>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</si>
  <si>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</si>
  <si>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</si>
  <si>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</si>
  <si>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</si>
  <si>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</si>
  <si>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</si>
  <si>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</si>
  <si>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</si>
  <si>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</si>
  <si>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</si>
  <si>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</si>
  <si>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</si>
  <si>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</si>
  <si>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</si>
  <si>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</si>
  <si>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</si>
  <si>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</si>
  <si>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</si>
  <si>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</si>
  <si>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</si>
  <si>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</si>
  <si>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</si>
  <si>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</si>
  <si>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</si>
  <si>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</si>
  <si>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</si>
  <si>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</si>
  <si>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</si>
  <si>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</si>
  <si>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</si>
  <si>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</si>
  <si>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</si>
  <si>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</si>
  <si>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</si>
  <si>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</si>
  <si>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</si>
  <si>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</si>
  <si>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</si>
  <si>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</si>
  <si>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</si>
  <si>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</si>
  <si>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</si>
  <si>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</si>
  <si>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</si>
  <si>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</si>
  <si>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</si>
  <si>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</si>
  <si>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</si>
  <si>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</si>
  <si>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</si>
  <si>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</si>
  <si>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</si>
  <si>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</si>
  <si>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</si>
  <si>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</si>
  <si>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</si>
  <si>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</si>
  <si>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</si>
  <si>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</si>
  <si>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</si>
  <si>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</si>
  <si>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</si>
  <si>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</si>
  <si>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</si>
  <si>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</si>
  <si>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</si>
  <si>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</si>
  <si>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</si>
  <si>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</si>
  <si>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</si>
  <si>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</si>
  <si>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</si>
  <si>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</si>
  <si>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</si>
  <si>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</si>
  <si>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</si>
  <si>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</si>
  <si>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</si>
  <si>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</si>
  <si>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</si>
  <si>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</si>
  <si>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</si>
  <si>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</si>
  <si>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</si>
  <si>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</si>
  <si>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</si>
  <si>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</si>
  <si>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</si>
  <si>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</si>
  <si>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</si>
  <si>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</si>
  <si>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</si>
  <si>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</si>
  <si>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</si>
  <si>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</si>
  <si>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</si>
  <si>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</si>
  <si>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</si>
  <si>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</si>
  <si>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</si>
  <si>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</si>
  <si>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</si>
  <si>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</si>
  <si>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</si>
  <si>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</si>
  <si>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</si>
  <si>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</si>
  <si>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</si>
  <si>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</si>
  <si>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</si>
  <si>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</si>
  <si>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</si>
  <si>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</si>
  <si>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</si>
  <si>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</si>
  <si>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</si>
  <si>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</si>
  <si>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</si>
  <si>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</si>
  <si>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</si>
  <si>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</si>
  <si>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</si>
  <si>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</si>
  <si>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</si>
  <si>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</si>
  <si>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</si>
  <si>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</si>
  <si>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</si>
  <si>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</si>
  <si>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</si>
  <si>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</si>
  <si>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</si>
  <si>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</si>
  <si>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</si>
  <si>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</si>
  <si>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</si>
  <si>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</si>
  <si>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</si>
  <si>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</si>
  <si>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</si>
  <si>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</si>
  <si>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</si>
  <si>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</si>
  <si>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</si>
  <si>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</si>
  <si>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</si>
  <si>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</si>
  <si>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</si>
  <si>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</si>
  <si>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</si>
  <si>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</si>
  <si>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</si>
  <si>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</si>
  <si>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</si>
  <si>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</si>
  <si>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</si>
  <si>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</si>
  <si>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</si>
  <si>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</si>
  <si>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</si>
  <si>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</si>
  <si>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</si>
  <si>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</si>
  <si>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</si>
  <si>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</si>
  <si>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</si>
  <si>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</si>
  <si>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</si>
  <si>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</si>
  <si>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</si>
  <si>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</si>
  <si>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</si>
  <si>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</si>
  <si>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</si>
  <si>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</si>
  <si>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</si>
  <si>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</si>
  <si>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</si>
  <si>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</si>
  <si>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</si>
  <si>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</si>
  <si>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</si>
  <si>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</si>
  <si>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</si>
  <si>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</si>
  <si>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</si>
  <si>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</si>
  <si>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</si>
  <si>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</si>
  <si>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</si>
  <si>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</si>
  <si>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</si>
  <si>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</si>
  <si>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</si>
  <si>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</si>
  <si>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</si>
  <si>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</si>
  <si>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</si>
  <si>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</si>
  <si>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</si>
  <si>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</si>
  <si>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</si>
  <si>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</si>
  <si>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</si>
  <si>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</si>
  <si>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</si>
  <si>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</si>
  <si>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</si>
  <si>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</si>
  <si>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</si>
  <si>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</si>
  <si>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</si>
  <si>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</si>
  <si>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</si>
  <si>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</si>
  <si>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</si>
  <si>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</si>
  <si>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</si>
  <si>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</si>
  <si>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</si>
  <si>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</si>
  <si>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</si>
  <si>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</si>
  <si>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</si>
  <si>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</si>
  <si>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</si>
  <si>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</si>
  <si>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</si>
  <si>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</si>
  <si>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</si>
  <si>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</si>
  <si>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</si>
  <si>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</si>
  <si>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</si>
  <si>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</si>
  <si>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</si>
  <si>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</si>
  <si>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</si>
  <si>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</si>
  <si>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</si>
  <si>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</si>
  <si>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</si>
  <si>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</si>
  <si>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</si>
  <si>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</si>
  <si>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</si>
  <si>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</si>
  <si>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</si>
  <si>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</si>
  <si>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</si>
  <si>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</si>
  <si>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</si>
  <si>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</si>
  <si>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</si>
  <si>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</si>
  <si>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</si>
  <si>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</si>
  <si>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</si>
  <si>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</si>
  <si>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</si>
  <si>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</si>
  <si>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</si>
  <si>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</si>
  <si>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</si>
  <si>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</si>
  <si>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</si>
  <si>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</si>
  <si>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</si>
  <si>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</si>
  <si>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</si>
  <si>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</si>
  <si>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</si>
  <si>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</si>
  <si>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</si>
  <si>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</si>
  <si>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</si>
  <si>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</si>
  <si>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</si>
  <si>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</si>
  <si>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</si>
  <si>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</si>
  <si>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</si>
  <si>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</si>
  <si>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</si>
  <si>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</si>
  <si>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</si>
  <si>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</si>
  <si>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</si>
  <si>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</si>
  <si>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</si>
  <si>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</si>
  <si>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</si>
  <si>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</si>
  <si>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</si>
  <si>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</si>
  <si>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</si>
  <si>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</si>
  <si>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</si>
  <si>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</si>
  <si>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</si>
  <si>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</si>
  <si>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</si>
  <si>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</si>
  <si>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</si>
  <si>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</si>
  <si>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</si>
  <si>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</si>
  <si>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</si>
  <si>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</si>
  <si>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</si>
  <si>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</si>
  <si>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</si>
  <si>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</si>
  <si>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</si>
  <si>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</si>
  <si>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</si>
  <si>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</si>
  <si>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</si>
  <si>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</si>
  <si>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</si>
  <si>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</si>
  <si>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</si>
  <si>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</si>
  <si>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</si>
  <si>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</si>
  <si>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</si>
  <si>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</si>
  <si>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</si>
  <si>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</si>
  <si>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</si>
  <si>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</si>
  <si>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</si>
  <si>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</si>
  <si>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</si>
  <si>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</si>
  <si>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</si>
  <si>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</si>
  <si>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</si>
  <si>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</si>
  <si>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</si>
  <si>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</si>
  <si>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</si>
  <si>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</si>
  <si>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</si>
  <si>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</si>
  <si>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</si>
  <si>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</si>
  <si>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</si>
  <si>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</si>
  <si>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</si>
  <si>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</si>
  <si>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</si>
  <si>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</si>
  <si>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</si>
  <si>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</si>
  <si>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</si>
  <si>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</si>
  <si>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</si>
  <si>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</si>
  <si>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</si>
  <si>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</si>
  <si>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</si>
  <si>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</si>
  <si>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</si>
  <si>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</si>
  <si>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</si>
  <si>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</si>
  <si>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</si>
  <si>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</si>
  <si>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</si>
  <si>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</si>
  <si>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</si>
  <si>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</si>
  <si>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</si>
  <si>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</si>
  <si>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</si>
  <si>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</si>
  <si>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</si>
  <si>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</si>
  <si>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</si>
  <si>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</si>
  <si>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</si>
  <si>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</si>
  <si>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</si>
  <si>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</si>
  <si>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</si>
  <si>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</si>
  <si>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</si>
  <si>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</si>
  <si>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</si>
  <si>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</si>
  <si>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</si>
  <si>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</si>
  <si>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</si>
  <si>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</si>
  <si>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</si>
  <si>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</si>
  <si>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</si>
  <si>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</si>
  <si>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</si>
  <si>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</si>
  <si>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</si>
  <si>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</si>
  <si>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</si>
  <si>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</si>
  <si>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</si>
  <si>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</si>
  <si>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</si>
  <si>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</si>
  <si>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</si>
  <si>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</si>
  <si>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</si>
  <si>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</si>
  <si>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</si>
  <si>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</si>
  <si>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</si>
  <si>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</si>
  <si>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</si>
  <si>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</si>
  <si>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</si>
  <si>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</si>
  <si>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</si>
  <si>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</si>
  <si>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</si>
  <si>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</si>
  <si>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</si>
  <si>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</si>
  <si>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</si>
  <si>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</si>
  <si>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</si>
  <si>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</si>
  <si>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</si>
  <si>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</si>
  <si>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</si>
  <si>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</si>
  <si>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</si>
  <si>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</si>
  <si>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</si>
  <si>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</si>
  <si>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</si>
  <si>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</si>
  <si>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</si>
  <si>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</si>
  <si>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</si>
  <si>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</si>
  <si>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</si>
  <si>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</si>
  <si>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</si>
  <si>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</si>
  <si>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</si>
  <si>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</si>
  <si>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</si>
  <si>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</si>
  <si>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</si>
  <si>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</si>
  <si>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</si>
  <si>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</si>
  <si>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</si>
  <si>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</si>
  <si>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</si>
  <si>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</si>
  <si>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</si>
  <si>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</si>
  <si>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</si>
  <si>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</si>
  <si>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</si>
  <si>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</si>
  <si>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</si>
  <si>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</si>
  <si>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</si>
  <si>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</si>
  <si>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</si>
  <si>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</si>
  <si>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</si>
  <si>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</si>
  <si>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</si>
  <si>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</si>
  <si>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</si>
  <si>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</si>
  <si>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</si>
  <si>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</si>
  <si>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</si>
  <si>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</si>
  <si>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</si>
  <si>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</si>
  <si>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</si>
  <si>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</si>
  <si>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</si>
  <si>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</si>
  <si>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</si>
  <si>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</si>
  <si>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</si>
  <si>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</si>
  <si>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</si>
  <si>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</si>
  <si>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</si>
  <si>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</si>
  <si>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</si>
  <si>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</si>
  <si>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</si>
  <si>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</si>
  <si>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</si>
  <si>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</si>
  <si>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</si>
  <si>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</si>
  <si>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</si>
  <si>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</si>
  <si>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</si>
  <si>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</si>
  <si>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</si>
  <si>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</si>
  <si>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</si>
  <si>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</si>
  <si>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</si>
  <si>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</si>
  <si>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</si>
  <si>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</si>
  <si>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</si>
  <si>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</si>
  <si>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</si>
  <si>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</si>
  <si>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</si>
  <si>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</si>
  <si>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</si>
  <si>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</si>
  <si>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</si>
  <si>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</si>
  <si>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</si>
  <si>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</si>
  <si>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</si>
  <si>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</si>
  <si>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</si>
  <si>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</si>
  <si>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</si>
  <si>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</si>
  <si>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</si>
  <si>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</si>
  <si>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</si>
  <si>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</si>
  <si>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</si>
  <si>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</si>
  <si>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</si>
  <si>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</si>
  <si>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</si>
  <si>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</si>
  <si>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</si>
  <si>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</si>
  <si>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</si>
  <si>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</si>
  <si>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</si>
  <si>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</si>
  <si>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</si>
  <si>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</si>
  <si>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</si>
  <si>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</si>
  <si>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</si>
  <si>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</si>
  <si>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</si>
  <si>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</si>
  <si>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</si>
  <si>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</si>
  <si>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</si>
  <si>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</si>
  <si>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</si>
  <si>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</si>
  <si>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</si>
  <si>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</si>
  <si>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</si>
  <si>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</si>
  <si>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</si>
  <si>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</si>
  <si>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</si>
  <si>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</si>
  <si>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</si>
  <si>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</si>
  <si>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</si>
  <si>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</si>
  <si>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</si>
  <si>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</si>
  <si>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</si>
  <si>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</si>
  <si>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</si>
  <si>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</si>
  <si>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</si>
  <si>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</si>
  <si>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</si>
  <si>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</si>
  <si>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</si>
  <si>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</si>
  <si>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</si>
  <si>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</si>
  <si>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</si>
  <si>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</si>
  <si>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</si>
  <si>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</si>
  <si>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</si>
  <si>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</si>
  <si>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</si>
  <si>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</si>
  <si>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</si>
  <si>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</si>
  <si>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</si>
  <si>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</si>
  <si>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</si>
  <si>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</si>
  <si>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</si>
  <si>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</si>
  <si>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</si>
  <si>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</si>
  <si>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</si>
  <si>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</si>
  <si>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</si>
  <si>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</si>
  <si>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</si>
  <si>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</si>
  <si>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</si>
  <si>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</si>
  <si>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</si>
  <si>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</si>
  <si>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</si>
  <si>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</si>
  <si>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</si>
  <si>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</si>
  <si>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</si>
  <si>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</si>
  <si>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</si>
  <si>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</si>
  <si>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</si>
  <si>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</si>
  <si>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</si>
  <si>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</si>
  <si>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</si>
  <si>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</si>
  <si>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</si>
  <si>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</si>
  <si>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</si>
  <si>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</si>
  <si>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</si>
  <si>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</si>
  <si>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</si>
  <si>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</si>
  <si>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</si>
  <si>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</si>
  <si>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</si>
  <si>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</si>
  <si>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</si>
  <si>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</si>
  <si>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</si>
  <si>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</si>
  <si>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</si>
  <si>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</si>
  <si>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</si>
  <si>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</si>
  <si>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</si>
  <si>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</si>
  <si>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</si>
  <si>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</si>
  <si>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</si>
  <si>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</si>
  <si>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</si>
  <si>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</si>
  <si>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</si>
  <si>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</si>
  <si>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</si>
  <si>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</si>
  <si>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</si>
  <si>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</si>
  <si>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</si>
  <si>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</si>
  <si>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</si>
  <si>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</si>
  <si>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</si>
  <si>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</si>
  <si>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</si>
  <si>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</si>
  <si>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</si>
  <si>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</si>
  <si>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</si>
  <si>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</si>
  <si>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</si>
  <si>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</si>
  <si>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</si>
  <si>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</si>
  <si>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</si>
  <si>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</si>
  <si>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</si>
  <si>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</si>
  <si>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</si>
  <si>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</si>
  <si>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</si>
  <si>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</si>
  <si>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</si>
  <si>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</si>
  <si>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</si>
  <si>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</si>
  <si>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</si>
  <si>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</si>
  <si>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</si>
  <si>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</si>
  <si>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</si>
  <si>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</si>
  <si>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</si>
  <si>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</si>
  <si>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</si>
  <si>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</si>
  <si>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</si>
  <si>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</si>
  <si>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</si>
  <si>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</si>
  <si>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</si>
  <si>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</si>
  <si>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</si>
  <si>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</si>
  <si>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</si>
  <si>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</si>
  <si>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</si>
  <si>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</si>
  <si>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</si>
  <si>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</si>
  <si>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</si>
  <si>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</si>
  <si>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</si>
  <si>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</si>
  <si>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</si>
  <si>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</si>
  <si>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</si>
  <si>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</si>
  <si>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</si>
  <si>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</si>
  <si>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</si>
  <si>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</si>
  <si>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</si>
  <si>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</si>
  <si>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</si>
  <si>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</si>
  <si>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</si>
  <si>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</si>
  <si>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</si>
  <si>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</si>
  <si>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</si>
  <si>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</si>
  <si>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</si>
  <si>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</si>
  <si>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</si>
  <si>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</si>
  <si>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</si>
  <si>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</si>
  <si>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</si>
  <si>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</si>
  <si>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</si>
  <si>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</si>
  <si>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</si>
  <si>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</si>
  <si>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</si>
  <si>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</si>
  <si>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</si>
  <si>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</si>
  <si>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</si>
  <si>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</si>
  <si>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</si>
  <si>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</si>
  <si>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</si>
  <si>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</si>
  <si>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</si>
  <si>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</si>
  <si>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</si>
  <si>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</si>
  <si>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</si>
  <si>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</si>
  <si>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</si>
  <si>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</si>
  <si>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</si>
  <si>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</si>
  <si>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</si>
  <si>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</si>
  <si>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</si>
  <si>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</si>
  <si>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</si>
  <si>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</si>
  <si>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</si>
  <si>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</si>
  <si>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</si>
  <si>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</si>
  <si>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</si>
  <si>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</si>
  <si>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</si>
  <si>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</si>
  <si>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</si>
  <si>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</si>
  <si>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</si>
  <si>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</si>
  <si>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</si>
  <si>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</si>
  <si>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</si>
  <si>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</si>
  <si>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</si>
  <si>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</si>
  <si>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</si>
  <si>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</si>
  <si>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</si>
  <si>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</si>
  <si>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</si>
  <si>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</si>
  <si>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</si>
  <si>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</si>
  <si>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</si>
  <si>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</si>
  <si>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</si>
  <si>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</si>
  <si>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</si>
  <si>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</si>
  <si>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</si>
  <si>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</si>
  <si>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</si>
  <si>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</si>
  <si>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</si>
  <si>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</si>
  <si>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</si>
  <si>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</si>
  <si>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</si>
  <si>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</si>
  <si>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</si>
  <si>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</si>
  <si>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</si>
  <si>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</si>
  <si>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</si>
  <si>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</si>
  <si>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</si>
  <si>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</si>
  <si>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</si>
  <si>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</si>
  <si>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</si>
  <si>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</si>
  <si>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</si>
  <si>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</si>
  <si>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</si>
  <si>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</si>
  <si>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</si>
  <si>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</si>
  <si>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</si>
  <si>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</si>
  <si>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</si>
  <si>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</si>
  <si>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</si>
  <si>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</si>
  <si>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</si>
  <si>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</si>
  <si>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</si>
  <si>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</si>
  <si>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</si>
  <si>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</si>
  <si>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</si>
  <si>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</si>
  <si>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</si>
  <si>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</si>
  <si>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</si>
  <si>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</si>
  <si>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</si>
  <si>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</si>
  <si>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</si>
  <si>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</si>
  <si>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</si>
  <si>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</si>
  <si>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</si>
  <si>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</si>
  <si>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</si>
  <si>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</si>
  <si>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</si>
  <si>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</si>
  <si>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</si>
  <si>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</si>
  <si>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</si>
  <si>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</si>
  <si>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</si>
  <si>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</si>
  <si>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</si>
  <si>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</si>
  <si>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</si>
  <si>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</si>
  <si>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</si>
  <si>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</si>
  <si>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</si>
  <si>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</si>
  <si>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</si>
  <si>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</si>
  <si>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</si>
  <si>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</si>
  <si>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</si>
  <si>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</si>
  <si>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</si>
  <si>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</si>
  <si>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</si>
  <si>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</si>
  <si>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</si>
  <si>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</si>
  <si>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</si>
  <si>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</si>
  <si>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</si>
  <si>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</si>
  <si>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</si>
  <si>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</si>
  <si>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</si>
  <si>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</si>
  <si>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</si>
  <si>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</si>
  <si>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</si>
  <si>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</si>
  <si>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</si>
  <si>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</si>
  <si>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</si>
  <si>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</si>
  <si>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</si>
  <si>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</si>
  <si>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</si>
  <si>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</si>
  <si>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</si>
  <si>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</si>
  <si>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</si>
  <si>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</si>
  <si>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</si>
  <si>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</si>
  <si>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</si>
  <si>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</si>
  <si>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</si>
  <si>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</si>
  <si>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</si>
  <si>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</si>
  <si>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</si>
  <si>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</si>
  <si>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</si>
  <si>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</si>
  <si>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</si>
  <si>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</si>
  <si>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</si>
  <si>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</si>
  <si>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</si>
  <si>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</si>
  <si>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</si>
  <si>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</si>
  <si>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</si>
  <si>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</si>
  <si>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</si>
  <si>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</si>
  <si>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</si>
  <si>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</si>
  <si>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</si>
  <si>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</si>
  <si>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</si>
  <si>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</si>
  <si>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</si>
  <si>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</si>
  <si>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</si>
  <si>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</si>
  <si>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</si>
  <si>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</si>
  <si>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</si>
  <si>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</si>
  <si>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</si>
  <si>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</si>
  <si>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</si>
  <si>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</si>
  <si>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</si>
  <si>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</si>
  <si>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</si>
  <si>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</si>
  <si>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</si>
  <si>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</si>
  <si>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</si>
  <si>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</si>
  <si>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</si>
  <si>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</si>
  <si>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</si>
  <si>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</si>
  <si>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</si>
  <si>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</si>
  <si>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</si>
  <si>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</si>
  <si>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</si>
  <si>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</si>
  <si>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</si>
  <si>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</si>
  <si>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</si>
  <si>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</si>
  <si>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</si>
  <si>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</si>
  <si>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</si>
  <si>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</si>
  <si>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</si>
  <si>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</si>
  <si>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</si>
  <si>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</si>
  <si>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</si>
  <si>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</si>
  <si>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</si>
  <si>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</si>
  <si>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</si>
  <si>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</si>
  <si>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</si>
  <si>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</si>
  <si>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</si>
  <si>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</si>
  <si>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</si>
  <si>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</si>
  <si>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</si>
  <si>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</si>
  <si>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</si>
  <si>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</si>
  <si>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</si>
  <si>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</si>
  <si>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</si>
  <si>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</si>
  <si>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</si>
  <si>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</si>
  <si>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</si>
  <si>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</si>
  <si>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</si>
  <si>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</si>
  <si>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</si>
  <si>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</si>
  <si>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</si>
  <si>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</si>
  <si>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</si>
  <si>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</si>
  <si>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</si>
  <si>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</si>
  <si>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</si>
  <si>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</si>
  <si>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</si>
  <si>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</si>
  <si>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</si>
  <si>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</si>
  <si>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</si>
  <si>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</si>
  <si>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</si>
  <si>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</si>
  <si>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</si>
  <si>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</si>
  <si>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</si>
  <si>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</si>
  <si>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</si>
  <si>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</si>
  <si>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</si>
  <si>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</si>
  <si>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</si>
  <si>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</si>
  <si>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</si>
  <si>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</si>
  <si>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</si>
  <si>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</si>
  <si>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</si>
  <si>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</si>
  <si>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</si>
  <si>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</si>
  <si>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</si>
  <si>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</si>
  <si>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</si>
  <si>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</si>
  <si>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</si>
  <si>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</si>
  <si>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</si>
  <si>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</si>
  <si>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</si>
  <si>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</si>
  <si>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</si>
  <si>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</si>
  <si>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</si>
  <si>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</si>
  <si>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</si>
  <si>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</si>
  <si>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</si>
  <si>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</si>
  <si>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</si>
  <si>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</si>
  <si>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</si>
  <si>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</si>
  <si>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</si>
  <si>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</si>
  <si>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</si>
  <si>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</si>
  <si>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</si>
  <si>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</si>
  <si>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</si>
  <si>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</si>
  <si>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</si>
  <si>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</si>
  <si>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</si>
  <si>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</si>
  <si>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</si>
  <si>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</si>
  <si>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</si>
  <si>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</si>
  <si>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</si>
  <si>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</si>
  <si>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</si>
  <si>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</si>
  <si>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</si>
  <si>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</si>
  <si>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</si>
  <si>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</si>
  <si>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</si>
  <si>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</si>
  <si>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</si>
  <si>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</si>
  <si>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</si>
  <si>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</si>
  <si>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</si>
  <si>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</si>
  <si>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</si>
  <si>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</si>
  <si>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</si>
  <si>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</si>
  <si>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</si>
  <si>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</si>
  <si>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</si>
  <si>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</si>
  <si>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</si>
  <si>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</si>
  <si>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</si>
  <si>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</si>
  <si>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</si>
  <si>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</si>
  <si>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</si>
  <si>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</si>
  <si>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</si>
  <si>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</si>
  <si>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</si>
  <si>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</si>
  <si>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</si>
  <si>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</si>
  <si>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</si>
  <si>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</si>
  <si>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</si>
  <si>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</si>
  <si>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</si>
  <si>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</si>
  <si>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</si>
  <si>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</si>
  <si>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</si>
  <si>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</si>
  <si>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</si>
  <si>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</si>
  <si>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</si>
  <si>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</si>
  <si>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</si>
  <si>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</si>
  <si>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</si>
  <si>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</si>
  <si>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</si>
  <si>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</si>
  <si>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</si>
  <si>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</si>
  <si>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</si>
  <si>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</si>
  <si>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</si>
  <si>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</si>
  <si>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</si>
  <si>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</si>
  <si>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</si>
  <si>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</si>
  <si>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</si>
  <si>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</si>
  <si>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</si>
  <si>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</si>
  <si>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</si>
  <si>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</si>
  <si>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</si>
  <si>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</si>
  <si>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</si>
  <si>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</si>
  <si>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</si>
  <si>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</si>
  <si>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</si>
  <si>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</si>
  <si>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</si>
  <si>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</si>
  <si>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</si>
  <si>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</si>
  <si>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</si>
  <si>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</si>
  <si>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</si>
  <si>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</si>
  <si>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</si>
  <si>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</si>
  <si>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</si>
  <si>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</si>
  <si>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</si>
  <si>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</si>
  <si>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</si>
  <si>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</si>
  <si>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</si>
  <si>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</si>
  <si>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</si>
  <si>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</si>
  <si>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</si>
  <si>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</si>
  <si>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</si>
  <si>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</si>
  <si>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</si>
  <si>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</si>
  <si>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</si>
  <si>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</si>
  <si>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</si>
  <si>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</si>
  <si>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</si>
  <si>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</si>
  <si>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</si>
  <si>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</si>
  <si>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</si>
  <si>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</si>
  <si>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</si>
  <si>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</si>
  <si>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</si>
  <si>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</si>
  <si>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</si>
  <si>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</si>
  <si>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</si>
  <si>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</si>
  <si>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</si>
  <si>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</si>
  <si>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</si>
  <si>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</si>
  <si>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</si>
  <si>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</si>
  <si>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</si>
  <si>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</si>
  <si>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</si>
  <si>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</si>
  <si>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</si>
  <si>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</si>
  <si>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</si>
  <si>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</si>
  <si>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</si>
  <si>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</si>
  <si>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</si>
  <si>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</si>
  <si>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</si>
  <si>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</si>
  <si>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</si>
  <si>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</si>
  <si>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</si>
  <si>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</si>
  <si>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</si>
  <si>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</si>
  <si>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</si>
  <si>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</si>
  <si>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</si>
  <si>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</si>
  <si>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</si>
  <si>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</si>
  <si>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</si>
  <si>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</si>
  <si>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</si>
  <si>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</si>
  <si>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</si>
  <si>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</si>
  <si>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</si>
  <si>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</si>
  <si>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</si>
  <si>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</si>
  <si>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</si>
  <si>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</si>
  <si>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</si>
  <si>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</si>
  <si>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</si>
  <si>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</si>
  <si>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</si>
  <si>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</si>
  <si>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</si>
  <si>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</si>
  <si>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</si>
  <si>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</si>
  <si>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</si>
  <si>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</si>
  <si>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</si>
  <si>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</si>
  <si>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</si>
  <si>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</si>
  <si>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</si>
  <si>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</si>
  <si>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</si>
  <si>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</si>
  <si>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</si>
  <si>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</si>
  <si>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</si>
  <si>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</si>
  <si>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</si>
  <si>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</si>
  <si>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</si>
  <si>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</si>
  <si>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</si>
  <si>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</si>
  <si>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</si>
  <si>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</si>
  <si>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</si>
  <si>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</si>
  <si>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</si>
  <si>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</si>
  <si>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</si>
  <si>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</si>
  <si>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</si>
  <si>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</si>
  <si>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</si>
  <si>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</si>
  <si>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</si>
  <si>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</si>
  <si>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</si>
  <si>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</si>
  <si>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</si>
  <si>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</si>
  <si>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</si>
  <si>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</si>
  <si>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</si>
  <si>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</si>
  <si>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</si>
  <si>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</si>
  <si>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</si>
  <si>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</si>
  <si>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</si>
  <si>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</si>
  <si>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</si>
  <si>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</si>
  <si>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</si>
  <si>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</si>
  <si>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</si>
  <si>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</si>
  <si>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</si>
  <si>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</si>
  <si>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</si>
  <si>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</si>
  <si>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</si>
  <si>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</si>
  <si>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</si>
  <si>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</si>
  <si>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</si>
  <si>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</si>
  <si>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</si>
  <si>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</si>
  <si>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</si>
  <si>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</si>
  <si>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</si>
  <si>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</si>
  <si>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</si>
  <si>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</si>
  <si>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</si>
  <si>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</si>
  <si>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</si>
  <si>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</si>
  <si>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</si>
  <si>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</si>
  <si>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</si>
  <si>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</si>
  <si>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</si>
  <si>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</si>
  <si>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</si>
  <si>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</si>
  <si>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</si>
  <si>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</si>
  <si>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</si>
  <si>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</si>
  <si>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</si>
  <si>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</si>
  <si>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</si>
  <si>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</si>
  <si>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</si>
  <si>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</si>
  <si>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</si>
  <si>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</si>
  <si>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</si>
  <si>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</si>
  <si>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</si>
  <si>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</si>
  <si>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</si>
  <si>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</si>
  <si>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</si>
  <si>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</si>
  <si>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</si>
  <si>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</si>
  <si>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</si>
  <si>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</si>
  <si>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</si>
  <si>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</si>
  <si>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</si>
  <si>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</si>
  <si>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</si>
  <si>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</si>
  <si>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</si>
  <si>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</si>
  <si>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</si>
  <si>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</si>
  <si>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</si>
  <si>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</si>
  <si>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</si>
  <si>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</si>
  <si>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</si>
  <si>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</si>
  <si>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</si>
  <si>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</si>
  <si>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</si>
  <si>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</si>
  <si>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</si>
  <si>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</si>
  <si>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</si>
  <si>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</si>
  <si>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</si>
  <si>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</si>
  <si>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</si>
  <si>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</si>
  <si>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</si>
  <si>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</si>
  <si>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</si>
  <si>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</si>
  <si>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</si>
  <si>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</si>
  <si>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</si>
  <si>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</si>
  <si>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</si>
  <si>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</si>
  <si>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</si>
  <si>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</si>
  <si>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</si>
  <si>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</si>
  <si>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</si>
  <si>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</si>
  <si>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</si>
  <si>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</si>
  <si>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</si>
  <si>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</si>
  <si>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</si>
  <si>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</si>
  <si>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</si>
  <si>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</si>
  <si>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</si>
  <si>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</si>
  <si>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</si>
  <si>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</si>
  <si>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</si>
  <si>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</si>
  <si>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</si>
  <si>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</si>
  <si>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</si>
  <si>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</si>
  <si>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</si>
  <si>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</si>
  <si>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</si>
  <si>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</si>
  <si>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</si>
  <si>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</si>
  <si>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</si>
  <si>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</si>
  <si>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</si>
  <si>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</si>
  <si>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</si>
  <si>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</si>
  <si>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</si>
  <si>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</si>
  <si>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</si>
  <si>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</si>
  <si>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</si>
  <si>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</si>
  <si>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</si>
  <si>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</si>
  <si>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</si>
  <si>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</si>
  <si>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</si>
  <si>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</si>
  <si>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</si>
  <si>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</si>
  <si>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</si>
  <si>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</si>
  <si>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</si>
  <si>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</si>
  <si>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</si>
  <si>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</si>
  <si>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</si>
  <si>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</si>
  <si>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</si>
  <si>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</si>
  <si>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</si>
  <si>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</si>
  <si>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</si>
  <si>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</si>
  <si>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</si>
  <si>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</si>
  <si>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</si>
  <si>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</si>
  <si>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</si>
  <si>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</si>
  <si>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</si>
  <si>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</si>
  <si>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</si>
  <si>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</si>
  <si>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</si>
  <si>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</si>
  <si>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</si>
  <si>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</si>
  <si>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</si>
  <si>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</si>
  <si>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</si>
  <si>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</si>
  <si>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</si>
  <si>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</si>
  <si>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</si>
  <si>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</si>
  <si>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</si>
  <si>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</si>
  <si>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</si>
  <si>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</si>
  <si>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</si>
  <si>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</si>
  <si>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</si>
  <si>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</si>
  <si>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</si>
  <si>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</si>
  <si>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</si>
  <si>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</si>
  <si>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</si>
  <si>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</si>
  <si>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</si>
  <si>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</si>
  <si>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</si>
  <si>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</si>
  <si>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</si>
  <si>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</si>
  <si>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</si>
  <si>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</si>
  <si>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</si>
  <si>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</si>
  <si>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</si>
  <si>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</si>
  <si>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</si>
  <si>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</si>
  <si>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</si>
  <si>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</si>
  <si>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</si>
  <si>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</si>
  <si>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</si>
  <si>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</si>
  <si>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</si>
  <si>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</si>
  <si>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</si>
  <si>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</si>
  <si>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</si>
  <si>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</si>
  <si>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</si>
  <si>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</si>
  <si>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</si>
  <si>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</si>
  <si>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</si>
  <si>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</si>
  <si>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</si>
  <si>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</si>
  <si>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</si>
  <si>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</si>
  <si>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</si>
  <si>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</si>
  <si>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</si>
  <si>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</si>
  <si>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</si>
  <si>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</si>
  <si>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</si>
  <si>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</si>
  <si>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</si>
  <si>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</si>
  <si>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</si>
  <si>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</si>
  <si>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</si>
  <si>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</si>
  <si>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</si>
  <si>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</si>
  <si>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</si>
  <si>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</si>
  <si>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</si>
  <si>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</si>
  <si>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</si>
  <si>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</si>
  <si>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</si>
  <si>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</si>
  <si>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</si>
  <si>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</si>
  <si>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</si>
  <si>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</si>
  <si>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</si>
  <si>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</si>
  <si>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</si>
  <si>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</si>
  <si>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</si>
  <si>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</si>
  <si>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</si>
  <si>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</si>
  <si>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</si>
  <si>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</si>
  <si>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</si>
  <si>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</si>
  <si>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</si>
  <si>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</si>
  <si>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</si>
  <si>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</si>
  <si>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</si>
  <si>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</si>
  <si>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</si>
  <si>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</si>
  <si>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</si>
  <si>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</si>
  <si>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</si>
  <si>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</si>
  <si>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</si>
  <si>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</si>
  <si>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</si>
  <si>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</si>
  <si>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</si>
  <si>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</si>
  <si>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</si>
  <si>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</si>
  <si>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</si>
  <si>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</si>
  <si>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</si>
  <si>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</si>
  <si>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</si>
  <si>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</si>
  <si>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</si>
  <si>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</si>
  <si>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</si>
  <si>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</si>
  <si>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</si>
  <si>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</si>
  <si>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</si>
  <si>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</si>
  <si>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</si>
  <si>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</si>
  <si>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</si>
  <si>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</si>
  <si>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</si>
  <si>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</si>
  <si>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</si>
  <si>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</si>
  <si>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</si>
  <si>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</si>
  <si>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</si>
  <si>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</si>
  <si>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</si>
  <si>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</si>
  <si>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</si>
  <si>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</si>
  <si>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</si>
  <si>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</si>
  <si>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</si>
  <si>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</si>
  <si>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</si>
  <si>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</si>
  <si>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</si>
  <si>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</si>
  <si>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</si>
  <si>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</si>
  <si>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</si>
  <si>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</si>
  <si>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</si>
  <si>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</si>
  <si>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</si>
  <si>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</si>
  <si>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</si>
  <si>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</si>
  <si>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</si>
  <si>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</si>
  <si>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</si>
  <si>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</si>
  <si>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</si>
  <si>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</si>
  <si>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</si>
  <si>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</si>
  <si>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</si>
  <si>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</si>
  <si>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</si>
  <si>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</si>
  <si>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</si>
  <si>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</si>
  <si>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</si>
  <si>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</si>
  <si>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</si>
  <si>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</si>
  <si>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</si>
  <si>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</si>
  <si>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</si>
  <si>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</si>
  <si>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</si>
  <si>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</si>
  <si>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</si>
  <si>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</si>
  <si>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</si>
  <si>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</si>
  <si>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</si>
  <si>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</si>
  <si>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</si>
  <si>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</si>
  <si>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</si>
  <si>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</si>
  <si>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</si>
  <si>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</si>
  <si>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</si>
  <si>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</si>
  <si>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</si>
  <si>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</si>
  <si>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</si>
  <si>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</si>
  <si>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</si>
  <si>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</si>
  <si>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</si>
  <si>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</si>
  <si>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</si>
  <si>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</si>
  <si>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</si>
  <si>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</si>
  <si>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</si>
  <si>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</si>
  <si>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</si>
  <si>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</si>
  <si>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</si>
  <si>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</si>
  <si>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</si>
  <si>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</si>
  <si>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</si>
  <si>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</si>
  <si>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</si>
  <si>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</si>
  <si>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</si>
  <si>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</si>
  <si>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</si>
  <si>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</si>
  <si>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</si>
  <si>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</si>
  <si>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</si>
  <si>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</si>
  <si>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</si>
  <si>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</si>
  <si>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</si>
  <si>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</si>
  <si>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</si>
  <si>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</si>
  <si>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</si>
  <si>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</si>
  <si>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</si>
  <si>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</si>
  <si>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</si>
  <si>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</si>
  <si>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</si>
  <si>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</si>
  <si>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</si>
  <si>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</si>
  <si>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</si>
  <si>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</si>
  <si>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</si>
  <si>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</si>
  <si>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</si>
  <si>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</si>
  <si>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</si>
  <si>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</si>
  <si>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</si>
  <si>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</si>
  <si>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</si>
  <si>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</si>
  <si>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</si>
  <si>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</si>
  <si>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</si>
  <si>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</si>
  <si>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</si>
  <si>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</si>
  <si>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</si>
  <si>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</si>
  <si>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</si>
  <si>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</si>
  <si>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</si>
  <si>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</si>
  <si>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</si>
  <si>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</si>
  <si>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</si>
  <si>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</si>
  <si>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</si>
  <si>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</si>
  <si>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</si>
  <si>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</si>
  <si>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</si>
  <si>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</si>
  <si>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</si>
  <si>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</si>
  <si>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</si>
  <si>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</si>
  <si>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</si>
  <si>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</si>
  <si>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</si>
  <si>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</si>
  <si>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</si>
  <si>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</si>
  <si>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</si>
  <si>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</si>
  <si>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</si>
  <si>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</si>
  <si>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</si>
  <si>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</si>
  <si>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</si>
  <si>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</si>
  <si>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</si>
  <si>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</si>
  <si>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</si>
  <si>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</si>
  <si>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</si>
  <si>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</si>
  <si>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</si>
  <si>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</si>
  <si>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</si>
  <si>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</si>
  <si>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</si>
  <si>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</si>
  <si>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</si>
  <si>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</si>
  <si>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</si>
  <si>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</si>
  <si>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</si>
  <si>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</si>
  <si>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</si>
  <si>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</si>
  <si>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</si>
  <si>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</si>
  <si>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</si>
  <si>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</si>
  <si>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</si>
  <si>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</si>
  <si>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</si>
  <si>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</si>
  <si>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</si>
  <si>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</si>
  <si>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</si>
  <si>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</si>
  <si>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</si>
  <si>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</si>
  <si>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</si>
  <si>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</si>
  <si>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</si>
  <si>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</si>
  <si>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</si>
  <si>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</si>
  <si>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</si>
  <si>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</si>
  <si>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</si>
  <si>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</si>
  <si>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</si>
  <si>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</si>
  <si>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</si>
  <si>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</si>
  <si>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</si>
  <si>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</si>
  <si>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</si>
  <si>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</si>
  <si>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</si>
  <si>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</si>
  <si>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</si>
  <si>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</si>
  <si>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</si>
  <si>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</si>
  <si>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</si>
  <si>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</si>
  <si>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</si>
  <si>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</si>
  <si>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</si>
  <si>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</si>
  <si>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</si>
  <si>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</si>
  <si>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</si>
  <si>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</si>
  <si>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</si>
  <si>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</si>
  <si>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</si>
  <si>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</si>
  <si>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</si>
  <si>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</si>
  <si>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</si>
  <si>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</si>
  <si>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</si>
  <si>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</si>
  <si>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</si>
  <si>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</si>
  <si>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</si>
  <si>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</si>
  <si>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</si>
  <si>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</si>
  <si>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</si>
  <si>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</si>
  <si>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</si>
  <si>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</si>
  <si>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</si>
  <si>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</si>
  <si>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</si>
  <si>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</si>
  <si>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</si>
  <si>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</si>
  <si>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</si>
  <si>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</si>
  <si>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</si>
  <si>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</si>
  <si>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</si>
  <si>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</si>
  <si>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</si>
  <si>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</si>
  <si>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</si>
  <si>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</si>
  <si>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</si>
  <si>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</si>
  <si>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</si>
  <si>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</si>
  <si>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</si>
  <si>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</si>
  <si>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</si>
  <si>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</si>
  <si>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</si>
  <si>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</si>
  <si>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</si>
  <si>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</si>
  <si>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</si>
  <si>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</si>
  <si>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</si>
  <si>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</si>
  <si>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</si>
  <si>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</si>
  <si>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</si>
  <si>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</si>
  <si>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</si>
  <si>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</si>
  <si>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</si>
  <si>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</si>
  <si>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</si>
  <si>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</si>
  <si>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</si>
  <si>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</si>
  <si>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</si>
  <si>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</si>
  <si>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</si>
  <si>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</si>
  <si>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</si>
  <si>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</si>
  <si>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</si>
  <si>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</si>
  <si>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</si>
  <si>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</si>
  <si>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</si>
  <si>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</si>
  <si>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</si>
  <si>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</si>
  <si>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</si>
  <si>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</si>
  <si>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</si>
  <si>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</si>
  <si>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</si>
  <si>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</si>
  <si>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</si>
  <si>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</si>
  <si>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</si>
  <si>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</si>
  <si>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</si>
  <si>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</si>
  <si>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</si>
  <si>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</si>
  <si>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</si>
  <si>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</si>
  <si>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</si>
  <si>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</si>
  <si>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</si>
  <si>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</si>
  <si>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</si>
  <si>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</si>
  <si>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</si>
  <si>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</si>
  <si>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</si>
  <si>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</si>
  <si>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</si>
  <si>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</si>
  <si>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</si>
  <si>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</si>
  <si>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</si>
  <si>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</si>
  <si>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</si>
  <si>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</si>
  <si>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</si>
  <si>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</si>
  <si>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</si>
  <si>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</si>
  <si>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</si>
  <si>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</si>
  <si>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</si>
  <si>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</si>
  <si>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</si>
  <si>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</si>
  <si>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</si>
  <si>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</si>
  <si>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</si>
  <si>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</si>
  <si>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</si>
  <si>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</si>
  <si>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</si>
  <si>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</si>
  <si>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</si>
  <si>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</si>
  <si>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</si>
  <si>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</si>
  <si>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</si>
  <si>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</si>
  <si>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</si>
  <si>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</si>
  <si>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</si>
  <si>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</si>
  <si>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</si>
  <si>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</si>
  <si>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</si>
  <si>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</si>
  <si>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</si>
  <si>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</si>
  <si>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</si>
  <si>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</si>
  <si>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</si>
  <si>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</si>
  <si>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</si>
  <si>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</si>
  <si>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</si>
  <si>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</si>
  <si>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</si>
  <si>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</si>
  <si>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</si>
  <si>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</si>
  <si>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</si>
  <si>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</si>
  <si>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</si>
  <si>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</si>
  <si>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</si>
  <si>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</si>
  <si>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</si>
  <si>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</si>
  <si>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</si>
  <si>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</si>
  <si>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</si>
  <si>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</si>
  <si>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</si>
  <si>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</si>
  <si>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</si>
  <si>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</si>
  <si>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</si>
  <si>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</si>
  <si>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</si>
  <si>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</si>
  <si>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</si>
  <si>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</si>
  <si>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</si>
  <si>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</si>
  <si>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</si>
  <si>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</si>
  <si>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</si>
  <si>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</si>
  <si>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</si>
  <si>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</si>
  <si>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</si>
  <si>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</si>
  <si>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</si>
  <si>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</si>
  <si>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</si>
  <si>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</si>
  <si>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</si>
  <si>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</si>
  <si>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</si>
  <si>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</si>
  <si>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</si>
  <si>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</si>
  <si>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</si>
  <si>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</si>
  <si>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</si>
  <si>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</si>
  <si>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</si>
  <si>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</si>
  <si>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</si>
  <si>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</si>
  <si>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</si>
  <si>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</si>
  <si>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</si>
  <si>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</si>
  <si>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</si>
  <si>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</si>
  <si>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</si>
  <si>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</si>
  <si>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</si>
  <si>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</si>
  <si>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</si>
  <si>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</si>
  <si>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</si>
  <si>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</si>
  <si>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</si>
  <si>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</si>
  <si>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</si>
  <si>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</si>
  <si>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</si>
  <si>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</si>
  <si>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</si>
  <si>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</si>
  <si>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</si>
  <si>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</si>
  <si>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</si>
  <si>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</si>
  <si>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</si>
  <si>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</si>
  <si>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</si>
  <si>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</si>
  <si>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</si>
  <si>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</si>
  <si>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</si>
  <si>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</si>
  <si>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</si>
  <si>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</si>
  <si>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</si>
  <si>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</si>
  <si>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</si>
  <si>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</si>
  <si>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</si>
  <si>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</si>
  <si>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</si>
  <si>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</si>
  <si>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</si>
  <si>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</si>
  <si>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</si>
  <si>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</si>
  <si>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</si>
  <si>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</si>
  <si>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</si>
  <si>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</si>
  <si>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</si>
  <si>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</si>
  <si>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</si>
  <si>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</si>
  <si>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</si>
  <si>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</si>
  <si>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</si>
  <si>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</si>
  <si>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</si>
  <si>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</si>
  <si>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</si>
  <si>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</si>
  <si>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</si>
  <si>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</si>
  <si>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</si>
  <si>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</si>
  <si>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</si>
  <si>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</si>
  <si>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</si>
  <si>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</si>
  <si>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</si>
  <si>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</si>
  <si>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</si>
  <si>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</si>
  <si>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</si>
  <si>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</si>
  <si>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</si>
  <si>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</si>
  <si>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</si>
  <si>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</si>
  <si>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</si>
  <si>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</si>
  <si>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</si>
  <si>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</si>
  <si>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</si>
  <si>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</si>
  <si>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</si>
  <si>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</si>
  <si>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</si>
  <si>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</si>
  <si>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</si>
  <si>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</si>
  <si>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</si>
  <si>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</si>
  <si>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</si>
  <si>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</si>
  <si>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</si>
  <si>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</si>
  <si>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</si>
  <si>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</si>
  <si>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</si>
  <si>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</si>
  <si>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</si>
  <si>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</si>
  <si>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</si>
  <si>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</si>
  <si>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</si>
  <si>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</si>
  <si>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</si>
  <si>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</si>
  <si>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</si>
  <si>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</si>
  <si>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</si>
  <si>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</si>
  <si>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</si>
  <si>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</si>
  <si>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</si>
  <si>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</si>
  <si>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</si>
  <si>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</si>
  <si>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</si>
  <si>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</si>
  <si>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</si>
  <si>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</si>
  <si>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</si>
  <si>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</si>
  <si>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</si>
  <si>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</si>
  <si>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</si>
  <si>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</si>
  <si>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</si>
  <si>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</si>
  <si>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</si>
  <si>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</si>
  <si>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</si>
  <si>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</si>
  <si>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</si>
  <si>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</si>
  <si>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</si>
  <si>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</si>
  <si>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</si>
  <si>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</si>
  <si>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</si>
  <si>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</si>
  <si>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</si>
  <si>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</si>
  <si>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</si>
  <si>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</si>
  <si>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</si>
  <si>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</si>
  <si>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</si>
  <si>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</si>
  <si>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</si>
  <si>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</si>
  <si>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</si>
  <si>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</si>
  <si>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</si>
  <si>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</si>
  <si>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</si>
  <si>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</si>
  <si>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</si>
  <si>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</si>
  <si>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</si>
  <si>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</si>
  <si>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</si>
  <si>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</si>
  <si>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</si>
  <si>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</si>
  <si>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</si>
  <si>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</si>
  <si>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</si>
  <si>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</si>
  <si>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</si>
  <si>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</si>
  <si>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</si>
  <si>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</si>
  <si>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</si>
  <si>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</si>
  <si>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</si>
  <si>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</si>
  <si>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</si>
  <si>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</si>
  <si>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</si>
  <si>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</si>
  <si>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</si>
  <si>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</si>
  <si>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</si>
  <si>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</si>
  <si>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</si>
  <si>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</si>
  <si>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</si>
  <si>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</si>
  <si>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</si>
  <si>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</si>
  <si>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</si>
  <si>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</si>
  <si>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</si>
  <si>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</si>
  <si>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</si>
  <si>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</si>
  <si>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</si>
  <si>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</si>
  <si>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</si>
  <si>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</si>
  <si>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</si>
  <si>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</si>
  <si>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</si>
  <si>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</si>
  <si>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</si>
  <si>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</si>
  <si>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</si>
  <si>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</si>
  <si>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</si>
  <si>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</si>
  <si>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</si>
  <si>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</si>
  <si>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</si>
  <si>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</si>
  <si>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</si>
  <si>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</si>
  <si>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</si>
  <si>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</si>
  <si>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</si>
  <si>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</si>
  <si>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</si>
  <si>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</si>
  <si>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</si>
  <si>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</si>
  <si>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</si>
  <si>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</si>
  <si>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</si>
  <si>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</si>
  <si>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</si>
  <si>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</si>
  <si>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</si>
  <si>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</si>
  <si>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</si>
  <si>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</si>
  <si>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</si>
  <si>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</si>
  <si>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</si>
  <si>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</si>
  <si>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</si>
  <si>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</si>
  <si>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</si>
  <si>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</si>
  <si>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</si>
  <si>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</si>
  <si>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</si>
  <si>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</si>
  <si>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</si>
  <si>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</si>
  <si>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</si>
  <si>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</si>
  <si>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</si>
  <si>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</si>
  <si>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</si>
  <si>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</si>
  <si>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</si>
  <si>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</si>
  <si>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</si>
  <si>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</si>
  <si>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</si>
  <si>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</si>
  <si>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</si>
  <si>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</si>
  <si>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</si>
  <si>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</si>
  <si>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</si>
  <si>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</si>
  <si>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</si>
  <si>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</si>
  <si>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</si>
  <si>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</si>
  <si>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</si>
  <si>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</si>
  <si>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</si>
  <si>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</si>
  <si>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</si>
  <si>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</si>
  <si>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</si>
  <si>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</si>
  <si>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</si>
  <si>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</si>
  <si>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</si>
  <si>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</si>
  <si>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</si>
  <si>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</si>
  <si>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</si>
  <si>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</si>
  <si>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</si>
  <si>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</si>
  <si>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</si>
  <si>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</si>
  <si>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</si>
  <si>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</si>
  <si>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</si>
  <si>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</si>
  <si>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</si>
  <si>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</si>
  <si>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</si>
  <si>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</si>
  <si>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</si>
  <si>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</si>
  <si>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</si>
  <si>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</si>
  <si>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</si>
  <si>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</si>
  <si>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</si>
  <si>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</si>
  <si>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</si>
  <si>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</si>
  <si>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</si>
  <si>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</si>
  <si>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</si>
  <si>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</si>
  <si>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</si>
  <si>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</si>
  <si>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</si>
  <si>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</si>
  <si>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</si>
  <si>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</si>
  <si>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</si>
  <si>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</si>
  <si>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</si>
  <si>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</si>
  <si>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</si>
  <si>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</si>
  <si>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</si>
  <si>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</si>
  <si>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</si>
  <si>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</si>
  <si>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</si>
  <si>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</si>
  <si>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</si>
  <si>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</si>
  <si>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</si>
  <si>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</si>
  <si>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</si>
  <si>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</si>
  <si>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</si>
  <si>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</si>
  <si>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</si>
  <si>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</si>
  <si>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</si>
  <si>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</si>
  <si>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</si>
  <si>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</si>
  <si>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</si>
  <si>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</si>
  <si>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</si>
  <si>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</si>
  <si>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</si>
  <si>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</si>
  <si>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</si>
  <si>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</si>
  <si>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</si>
  <si>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</si>
  <si>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</si>
  <si>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</si>
  <si>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</si>
  <si>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</si>
  <si>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</si>
  <si>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</si>
  <si>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</si>
  <si>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</si>
  <si>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</si>
  <si>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</si>
  <si>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</si>
  <si>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</si>
  <si>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</si>
  <si>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</si>
  <si>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</si>
  <si>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</si>
  <si>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</si>
  <si>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</si>
  <si>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</si>
  <si>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</si>
  <si>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</si>
  <si>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</si>
  <si>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</si>
  <si>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</si>
  <si>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</si>
  <si>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</si>
  <si>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</si>
  <si>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</si>
  <si>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</si>
  <si>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</si>
  <si>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</si>
  <si>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</si>
  <si>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</si>
  <si>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</si>
  <si>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</si>
  <si>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</si>
  <si>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</si>
  <si>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</si>
  <si>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</si>
  <si>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</si>
  <si>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</si>
  <si>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</si>
  <si>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</si>
  <si>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</si>
  <si>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</si>
  <si>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</si>
  <si>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</si>
  <si>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</si>
  <si>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</si>
  <si>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</si>
  <si>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</si>
  <si>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</si>
  <si>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</si>
  <si>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</si>
  <si>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</si>
  <si>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</si>
  <si>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</si>
  <si>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</si>
  <si>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</si>
  <si>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</si>
  <si>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</si>
  <si>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</si>
  <si>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</si>
  <si>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</si>
  <si>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</si>
  <si>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</si>
  <si>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</si>
  <si>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</si>
  <si>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</si>
  <si>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</si>
  <si>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</si>
  <si>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</si>
  <si>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</si>
  <si>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</si>
  <si>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</si>
  <si>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</si>
  <si>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</si>
  <si>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</si>
  <si>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</si>
  <si>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</si>
  <si>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</si>
  <si>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</si>
  <si>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</si>
  <si>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</si>
  <si>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</si>
  <si>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</si>
  <si>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</si>
  <si>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</si>
  <si>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</si>
  <si>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</si>
  <si>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</si>
  <si>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</si>
  <si>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</si>
  <si>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</si>
  <si>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</si>
  <si>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</si>
  <si>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</si>
  <si>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</si>
  <si>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</si>
  <si>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</si>
  <si>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</si>
  <si>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</si>
  <si>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</si>
  <si>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</si>
  <si>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</si>
  <si>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</si>
  <si>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</si>
  <si>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</si>
  <si>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</si>
  <si>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</si>
  <si>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</si>
  <si>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</si>
  <si>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</si>
  <si>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</si>
  <si>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</si>
  <si>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</si>
  <si>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</si>
  <si>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</si>
  <si>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</si>
  <si>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</si>
  <si>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</si>
  <si>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</si>
  <si>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</si>
  <si>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</si>
  <si>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</si>
  <si>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</si>
  <si>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</si>
  <si>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</si>
  <si>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</si>
  <si>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</si>
  <si>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</si>
  <si>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</si>
  <si>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</si>
  <si>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</si>
  <si>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</si>
  <si>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</si>
  <si>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</si>
  <si>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</si>
  <si>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</si>
  <si>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</si>
  <si>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</si>
  <si>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</si>
  <si>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</si>
  <si>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</si>
  <si>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</si>
  <si>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</si>
  <si>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</si>
  <si>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</si>
  <si>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</si>
  <si>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</si>
  <si>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</si>
  <si>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</si>
  <si>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</si>
  <si>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</si>
  <si>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</si>
  <si>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</si>
  <si>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</si>
  <si>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</si>
  <si>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</si>
  <si>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</si>
  <si>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</si>
  <si>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</si>
  <si>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</si>
  <si>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</si>
  <si>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</si>
  <si>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</si>
  <si>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</si>
  <si>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</si>
  <si>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</si>
  <si>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</si>
  <si>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</si>
  <si>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</si>
  <si>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</si>
  <si>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</si>
  <si>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</si>
  <si>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</si>
  <si>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</si>
  <si>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</si>
  <si>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</si>
  <si>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</si>
  <si>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</si>
  <si>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</si>
  <si>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</si>
  <si>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</si>
  <si>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</si>
  <si>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</si>
  <si>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</si>
  <si>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</si>
  <si>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</si>
  <si>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</si>
  <si>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</si>
  <si>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</si>
  <si>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</si>
  <si>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</si>
  <si>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</si>
  <si>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</si>
  <si>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</si>
  <si>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</si>
  <si>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</si>
  <si>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</si>
  <si>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</si>
  <si>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</si>
  <si>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</si>
  <si>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</si>
  <si>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</si>
  <si>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</si>
  <si>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</si>
  <si>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</si>
  <si>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</si>
  <si>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</si>
  <si>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</si>
  <si>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</si>
  <si>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</si>
  <si>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</si>
  <si>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</si>
  <si>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</si>
  <si>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</si>
  <si>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</si>
  <si>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</si>
  <si>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</si>
  <si>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</si>
  <si>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</si>
  <si>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</si>
  <si>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</si>
  <si>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</si>
  <si>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</si>
  <si>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</si>
  <si>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</si>
  <si>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</si>
  <si>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</si>
  <si>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</si>
  <si>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</si>
  <si>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</si>
  <si>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</si>
  <si>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</si>
  <si>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</si>
  <si>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</si>
  <si>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</si>
  <si>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</si>
  <si>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</si>
  <si>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</si>
  <si>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</si>
  <si>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</si>
  <si>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</si>
  <si>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</si>
  <si>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</si>
  <si>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</si>
  <si>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</si>
  <si>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</si>
  <si>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</si>
  <si>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</si>
  <si>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</si>
  <si>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</si>
  <si>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</si>
  <si>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</si>
  <si>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</si>
  <si>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</si>
  <si>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</si>
  <si>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</si>
  <si>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</si>
  <si>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</si>
  <si>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</si>
  <si>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</si>
  <si>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</si>
  <si>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</si>
  <si>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</si>
  <si>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</si>
  <si>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</si>
  <si>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</si>
  <si>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</si>
  <si>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</si>
  <si>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</si>
  <si>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</si>
  <si>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</si>
  <si>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</si>
  <si>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</si>
  <si>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</si>
  <si>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</si>
  <si>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</si>
  <si>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</si>
  <si>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</si>
  <si>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</si>
  <si>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</si>
  <si>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</si>
  <si>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</si>
  <si>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</si>
  <si>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</si>
  <si>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</si>
  <si>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</si>
  <si>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</si>
  <si>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</si>
  <si>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</si>
  <si>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</si>
  <si>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</si>
  <si>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</si>
  <si>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</si>
  <si>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</si>
  <si>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</si>
  <si>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</si>
  <si>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</si>
  <si>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</si>
  <si>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</si>
  <si>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</si>
  <si>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</si>
  <si>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</si>
  <si>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</si>
  <si>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</si>
  <si>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</si>
  <si>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</si>
  <si>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</si>
  <si>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</si>
  <si>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</si>
  <si>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</si>
  <si>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</si>
  <si>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</si>
  <si>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</si>
  <si>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</si>
  <si>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</si>
  <si>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</si>
  <si>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</si>
  <si>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</si>
  <si>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</si>
  <si>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</si>
  <si>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</si>
  <si>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</si>
  <si>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</si>
  <si>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</si>
  <si>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</si>
  <si>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</si>
  <si>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</si>
  <si>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</si>
  <si>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</si>
  <si>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</si>
  <si>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</si>
  <si>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</si>
  <si>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</si>
  <si>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</si>
  <si>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</si>
  <si>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</si>
  <si>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</si>
  <si>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</si>
  <si>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</si>
  <si>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</si>
  <si>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</si>
  <si>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</si>
  <si>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</si>
  <si>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</si>
  <si>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</si>
  <si>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</si>
  <si>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</si>
  <si>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</si>
  <si>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</si>
  <si>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</si>
  <si>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</si>
  <si>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</si>
  <si>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</si>
  <si>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</si>
  <si>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</si>
  <si>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</si>
  <si>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</si>
  <si>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</si>
  <si>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</si>
  <si>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</si>
  <si>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</si>
  <si>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</si>
  <si>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</si>
  <si>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</si>
  <si>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</si>
  <si>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</si>
  <si>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</si>
  <si>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</si>
  <si>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</si>
  <si>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</si>
  <si>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</si>
  <si>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</si>
  <si>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</si>
  <si>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</si>
  <si>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</si>
  <si>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</si>
  <si>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</si>
  <si>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</si>
  <si>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</si>
  <si>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</si>
  <si>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</si>
  <si>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</si>
  <si>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</si>
  <si>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</si>
  <si>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</si>
  <si>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</si>
  <si>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</si>
  <si>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</si>
  <si>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</si>
  <si>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</si>
  <si>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</si>
  <si>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</si>
  <si>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</si>
  <si>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</si>
  <si>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</si>
  <si>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</si>
  <si>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</si>
  <si>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</si>
  <si>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</si>
  <si>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</si>
  <si>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</si>
  <si>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</si>
  <si>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</si>
  <si>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</si>
  <si>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</si>
  <si>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</si>
  <si>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</si>
  <si>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</si>
  <si>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</si>
  <si>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</si>
  <si>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</si>
  <si>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</si>
  <si>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</si>
  <si>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</si>
  <si>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</si>
  <si>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</si>
  <si>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</si>
  <si>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</si>
  <si>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</si>
  <si>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</si>
  <si>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</si>
  <si>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</si>
  <si>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</si>
  <si>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</si>
  <si>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</si>
  <si>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</si>
  <si>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</si>
  <si>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</si>
  <si>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</si>
  <si>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</si>
  <si>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</si>
  <si>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</si>
  <si>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</si>
  <si>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</si>
  <si>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</si>
  <si>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</si>
  <si>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</si>
  <si>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</si>
  <si>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</si>
  <si>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</si>
  <si>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</si>
  <si>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</si>
  <si>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</si>
  <si>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</si>
  <si>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</si>
  <si>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</si>
  <si>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</si>
  <si>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</si>
  <si>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</si>
  <si>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</si>
  <si>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</si>
  <si>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</si>
  <si>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</si>
  <si>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</si>
  <si>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</si>
  <si>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</si>
  <si>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</si>
  <si>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</si>
  <si>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</si>
  <si>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</si>
  <si>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</si>
  <si>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</si>
  <si>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</si>
  <si>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</si>
  <si>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</si>
  <si>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</si>
  <si>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</si>
  <si>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</si>
  <si>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</si>
  <si>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</si>
  <si>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</si>
  <si>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</si>
  <si>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</si>
  <si>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</si>
  <si>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</si>
  <si>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</si>
  <si>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</si>
  <si>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</si>
  <si>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</si>
  <si>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</si>
  <si>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</si>
  <si>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</si>
  <si>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</si>
  <si>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</si>
  <si>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</si>
  <si>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</si>
  <si>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</si>
  <si>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</si>
  <si>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</si>
  <si>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</si>
  <si>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</si>
  <si>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</si>
  <si>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</si>
  <si>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</si>
  <si>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</si>
  <si>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</si>
  <si>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</si>
  <si>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</si>
  <si>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</si>
  <si>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</si>
  <si>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</si>
  <si>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</si>
  <si>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</si>
  <si>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</si>
  <si>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</si>
  <si>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</si>
  <si>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</si>
  <si>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</si>
  <si>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</si>
  <si>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</si>
  <si>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</si>
  <si>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</si>
  <si>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</si>
  <si>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</si>
  <si>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</si>
  <si>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</si>
  <si>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</si>
  <si>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</si>
  <si>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</si>
  <si>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</si>
  <si>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</si>
  <si>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</si>
  <si>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</si>
  <si>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</si>
  <si>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</si>
  <si>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</si>
  <si>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</si>
  <si>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</si>
  <si>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</si>
  <si>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</si>
  <si>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</si>
  <si>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</si>
  <si>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</si>
  <si>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</si>
  <si>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</si>
  <si>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</si>
  <si>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</si>
  <si>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</si>
  <si>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</si>
  <si>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</si>
  <si>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</si>
  <si>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</si>
  <si>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</si>
  <si>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</si>
  <si>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</si>
  <si>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</si>
  <si>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</si>
  <si>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</si>
  <si>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</si>
  <si>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</si>
  <si>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</si>
  <si>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</si>
  <si>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</si>
  <si>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</si>
  <si>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</si>
  <si>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</si>
  <si>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</si>
  <si>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</si>
  <si>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</si>
  <si>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</si>
  <si>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</si>
  <si>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</si>
  <si>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</si>
  <si>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</si>
  <si>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</si>
  <si>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</si>
  <si>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</si>
  <si>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</si>
  <si>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</si>
  <si>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</si>
  <si>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</si>
  <si>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</si>
  <si>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</si>
  <si>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</si>
  <si>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</si>
  <si>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</si>
  <si>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</si>
  <si>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</si>
  <si>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</si>
  <si>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</si>
  <si>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</si>
  <si>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</si>
  <si>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</si>
  <si>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</si>
  <si>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</si>
  <si>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</si>
  <si>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</si>
  <si>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</si>
  <si>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</si>
  <si>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</si>
  <si>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</si>
  <si>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</si>
  <si>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</si>
  <si>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</si>
  <si>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</si>
  <si>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</si>
  <si>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</si>
  <si>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</si>
  <si>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</si>
  <si>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</si>
  <si>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</si>
  <si>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</si>
  <si>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</si>
  <si>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</si>
  <si>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</si>
  <si>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</si>
  <si>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</si>
  <si>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</si>
  <si>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</si>
  <si>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</si>
  <si>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</si>
  <si>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</si>
  <si>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</si>
  <si>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</si>
  <si>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</si>
  <si>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</si>
  <si>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</si>
  <si>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</si>
  <si>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</si>
  <si>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</si>
  <si>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</si>
  <si>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</si>
  <si>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</si>
  <si>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</si>
  <si>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</si>
  <si>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</si>
  <si>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</si>
  <si>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</si>
  <si>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</si>
  <si>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</si>
  <si>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</si>
  <si>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</si>
  <si>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</si>
  <si>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</si>
  <si>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</si>
  <si>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</si>
  <si>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</si>
  <si>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</si>
  <si>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</si>
  <si>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</si>
  <si>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</si>
  <si>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</si>
  <si>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</si>
  <si>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</si>
  <si>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</si>
  <si>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</si>
  <si>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</si>
  <si>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</si>
  <si>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</si>
  <si>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</si>
  <si>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</si>
  <si>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</si>
  <si>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</si>
  <si>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</si>
  <si>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</si>
  <si>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</si>
  <si>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</si>
  <si>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</si>
  <si>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</si>
  <si>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</si>
  <si>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</si>
  <si>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</si>
  <si>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</si>
  <si>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</si>
  <si>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</si>
  <si>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</si>
  <si>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</si>
  <si>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</si>
  <si>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</si>
  <si>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</si>
  <si>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</si>
  <si>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</si>
  <si>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</si>
  <si>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</si>
  <si>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</si>
  <si>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</si>
  <si>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</si>
  <si>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</si>
  <si>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</si>
  <si>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</si>
  <si>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</si>
  <si>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</si>
  <si>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</si>
  <si>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</si>
  <si>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</si>
  <si>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</si>
  <si>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</si>
  <si>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</si>
  <si>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</si>
  <si>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</si>
  <si>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</si>
  <si>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</si>
  <si>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</si>
  <si>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</si>
  <si>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</si>
  <si>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</si>
  <si>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</si>
  <si>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</si>
  <si>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</si>
  <si>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</si>
  <si>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</si>
  <si>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</si>
  <si>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</si>
  <si>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</si>
  <si>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</si>
  <si>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</si>
  <si>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</si>
  <si>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</si>
  <si>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</si>
  <si>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</si>
  <si>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</si>
  <si>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</si>
  <si>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</si>
  <si>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</si>
  <si>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</si>
  <si>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</si>
  <si>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</si>
  <si>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</si>
  <si>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</si>
  <si>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</si>
  <si>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</si>
  <si>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</si>
  <si>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</si>
  <si>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</si>
  <si>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</si>
  <si>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</si>
  <si>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</si>
  <si>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</si>
  <si>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</si>
  <si>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</si>
  <si>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</si>
  <si>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</si>
  <si>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</si>
  <si>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</si>
  <si>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</si>
  <si>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</si>
  <si>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</si>
  <si>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</si>
  <si>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</si>
  <si>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</si>
  <si>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</si>
  <si>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</si>
  <si>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</si>
  <si>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</si>
  <si>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</si>
  <si>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</si>
  <si>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</si>
  <si>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</si>
  <si>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</si>
  <si>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</si>
  <si>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</si>
  <si>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</si>
  <si>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</si>
  <si>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</si>
  <si>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</si>
  <si>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</si>
  <si>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</si>
  <si>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</si>
  <si>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</si>
  <si>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</si>
  <si>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</si>
  <si>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</si>
  <si>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</si>
  <si>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</si>
  <si>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</si>
  <si>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</si>
  <si>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</si>
  <si>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</si>
  <si>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</si>
  <si>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</si>
  <si>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</si>
  <si>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</si>
  <si>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</si>
  <si>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</si>
  <si>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</si>
  <si>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</si>
  <si>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</si>
  <si>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</si>
  <si>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</si>
  <si>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</si>
  <si>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</si>
  <si>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</si>
  <si>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</si>
  <si>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</si>
  <si>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</si>
  <si>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</si>
  <si>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</si>
  <si>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</si>
  <si>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</si>
  <si>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</si>
  <si>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</si>
  <si>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</si>
  <si>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</si>
  <si>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</si>
  <si>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</si>
  <si>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</si>
  <si>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</si>
  <si>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</si>
  <si>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</si>
  <si>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</si>
  <si>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</si>
  <si>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</si>
  <si>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</si>
  <si>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</si>
  <si>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</si>
  <si>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</si>
  <si>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</si>
  <si>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</si>
  <si>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</si>
  <si>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</si>
  <si>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</si>
  <si>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</si>
  <si>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</si>
  <si>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</si>
  <si>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</si>
  <si>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</si>
  <si>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</si>
  <si>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</si>
  <si>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</si>
  <si>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</si>
  <si>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</si>
  <si>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</si>
  <si>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</si>
  <si>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</si>
  <si>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</si>
  <si>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</si>
  <si>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</si>
  <si>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</si>
  <si>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</si>
  <si>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</si>
  <si>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</si>
  <si>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</si>
  <si>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</si>
  <si>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</si>
  <si>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</si>
  <si>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</si>
  <si>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</si>
  <si>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</si>
  <si>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</si>
  <si>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</si>
  <si>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</si>
  <si>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</si>
  <si>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</si>
  <si>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</si>
  <si>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</si>
  <si>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</si>
  <si>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</si>
  <si>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</si>
  <si>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</si>
  <si>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</si>
  <si>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</si>
  <si>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</si>
  <si>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</si>
  <si>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</si>
  <si>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</si>
  <si>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</si>
  <si>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</si>
  <si>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</si>
  <si>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</si>
  <si>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</si>
  <si>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</si>
  <si>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</si>
  <si>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</si>
  <si>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</si>
  <si>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</si>
  <si>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</si>
  <si>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</si>
  <si>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</si>
  <si>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</si>
  <si>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</si>
  <si>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</si>
  <si>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</si>
  <si>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</si>
  <si>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</si>
  <si>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</si>
  <si>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</si>
  <si>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</si>
  <si>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</si>
  <si>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</si>
  <si>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</si>
  <si>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</si>
  <si>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</si>
  <si>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</si>
  <si>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</si>
  <si>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</si>
  <si>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</si>
  <si>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</si>
  <si>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</si>
  <si>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</si>
  <si>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</si>
  <si>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</si>
  <si>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</si>
  <si>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</si>
  <si>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</si>
  <si>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</si>
  <si>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</si>
  <si>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</si>
  <si>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</si>
  <si>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</si>
  <si>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</si>
  <si>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</si>
  <si>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</si>
  <si>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</si>
  <si>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</si>
  <si>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</si>
  <si>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</si>
  <si>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</si>
  <si>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</si>
  <si>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</si>
  <si>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</si>
  <si>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</si>
  <si>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</si>
  <si>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</si>
  <si>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</si>
  <si>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</si>
  <si>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</si>
  <si>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</si>
  <si>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</si>
  <si>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</si>
  <si>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</si>
  <si>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</si>
  <si>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</si>
  <si>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</si>
  <si>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</si>
  <si>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</si>
  <si>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</si>
  <si>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</si>
  <si>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</si>
  <si>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</si>
  <si>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</si>
  <si>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</si>
  <si>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</si>
  <si>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</si>
  <si>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</si>
  <si>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</si>
  <si>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</si>
  <si>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</si>
  <si>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</si>
  <si>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</si>
  <si>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</si>
  <si>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</si>
  <si>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</si>
  <si>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</si>
  <si>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</si>
  <si>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</si>
  <si>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</si>
  <si>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</si>
  <si>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</si>
  <si>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</si>
  <si>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</si>
  <si>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</si>
  <si>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</si>
  <si>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</si>
  <si>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</si>
  <si>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</si>
  <si>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</si>
  <si>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</si>
  <si>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</si>
  <si>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</si>
  <si>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</si>
  <si>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</si>
  <si>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</si>
  <si>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</si>
  <si>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</si>
  <si>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</si>
  <si>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</si>
  <si>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</si>
  <si>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</si>
  <si>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</si>
  <si>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</si>
  <si>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</si>
  <si>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</si>
  <si>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</si>
  <si>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</si>
  <si>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</si>
  <si>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</si>
  <si>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</si>
  <si>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</si>
  <si>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</si>
  <si>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</si>
  <si>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</si>
  <si>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</si>
  <si>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</si>
  <si>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</si>
  <si>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</si>
  <si>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</si>
  <si>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</si>
  <si>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</si>
  <si>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</si>
  <si>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</si>
  <si>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</si>
  <si>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</si>
  <si>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</si>
  <si>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</si>
  <si>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</si>
  <si>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</si>
  <si>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</si>
  <si>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</si>
  <si>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</si>
  <si>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</si>
  <si>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</si>
  <si>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</si>
  <si>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</si>
  <si>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</si>
  <si>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</si>
  <si>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</si>
  <si>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</si>
  <si>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</si>
  <si>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</si>
  <si>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</si>
  <si>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</si>
  <si>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</si>
  <si>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</si>
  <si>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</si>
  <si>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</si>
  <si>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</si>
  <si>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</si>
  <si>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</si>
  <si>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</si>
  <si>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</si>
  <si>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</si>
  <si>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</si>
  <si>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</si>
  <si>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</si>
  <si>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</si>
  <si>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</si>
  <si>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</si>
  <si>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</si>
  <si>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</si>
  <si>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</si>
  <si>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</si>
  <si>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</si>
  <si>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</si>
  <si>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</si>
  <si>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</si>
  <si>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</si>
  <si>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</si>
  <si>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</si>
  <si>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</si>
  <si>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</si>
  <si>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</si>
  <si>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</si>
  <si>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</si>
  <si>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</si>
  <si>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</si>
  <si>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</si>
  <si>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</si>
  <si>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</si>
  <si>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</si>
  <si>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</si>
  <si>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</si>
  <si>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</si>
  <si>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</si>
  <si>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</si>
  <si>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</si>
  <si>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</si>
  <si>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</si>
  <si>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</si>
  <si>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</si>
  <si>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</si>
  <si>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</si>
  <si>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</si>
  <si>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</si>
  <si>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</si>
  <si>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</si>
  <si>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</si>
  <si>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</si>
  <si>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</si>
  <si>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</si>
  <si>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</si>
  <si>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</si>
  <si>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</si>
  <si>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</si>
  <si>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</si>
  <si>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</si>
  <si>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</si>
  <si>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</si>
  <si>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</si>
  <si>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</si>
  <si>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</si>
  <si>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</si>
  <si>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</si>
  <si>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</si>
  <si>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</si>
  <si>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</si>
  <si>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</si>
  <si>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</si>
  <si>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</si>
  <si>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</si>
  <si>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</si>
  <si>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</si>
  <si>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</si>
  <si>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</si>
  <si>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</si>
  <si>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</si>
  <si>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</si>
  <si>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</si>
  <si>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</si>
  <si>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</si>
  <si>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</si>
  <si>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</si>
  <si>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</si>
  <si>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</si>
  <si>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</si>
  <si>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</si>
  <si>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</si>
  <si>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</si>
  <si>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</si>
  <si>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</si>
  <si>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</si>
  <si>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</si>
  <si>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</si>
  <si>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</si>
  <si>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</si>
  <si>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</si>
  <si>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</si>
  <si>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</si>
  <si>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</si>
  <si>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</si>
  <si>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</si>
  <si>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</si>
  <si>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</si>
  <si>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</si>
  <si>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</si>
  <si>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</si>
  <si>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</si>
  <si>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</si>
  <si>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</si>
  <si>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</si>
  <si>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</si>
  <si>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</si>
  <si>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</si>
  <si>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</si>
  <si>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</si>
  <si>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</si>
  <si>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</si>
  <si>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</si>
  <si>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</si>
  <si>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</si>
  <si>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</si>
  <si>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</si>
  <si>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</si>
  <si>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</si>
  <si>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</si>
  <si>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</si>
  <si>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</si>
  <si>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</si>
  <si>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</si>
  <si>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</si>
  <si>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</si>
  <si>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</si>
  <si>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</si>
  <si>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</si>
  <si>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</si>
  <si>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</si>
  <si>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</si>
  <si>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</si>
  <si>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</si>
  <si>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</si>
  <si>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</si>
  <si>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</si>
  <si>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</si>
  <si>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</si>
  <si>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</si>
  <si>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</si>
  <si>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</si>
  <si>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</si>
  <si>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</si>
  <si>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</si>
  <si>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</si>
  <si>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</si>
  <si>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</si>
  <si>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</si>
  <si>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</si>
  <si>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</si>
  <si>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</si>
  <si>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</si>
  <si>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</si>
  <si>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</si>
  <si>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</si>
  <si>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</si>
  <si>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</si>
  <si>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</si>
  <si>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</si>
  <si>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</si>
  <si>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</si>
  <si>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</si>
  <si>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</si>
  <si>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</si>
  <si>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</si>
  <si>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</si>
  <si>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</si>
  <si>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</si>
  <si>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</si>
  <si>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</si>
  <si>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</si>
  <si>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</si>
  <si>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</si>
  <si>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</si>
  <si>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</si>
  <si>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</si>
  <si>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</si>
  <si>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</si>
  <si>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</si>
  <si>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</si>
  <si>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</si>
  <si>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</si>
  <si>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</si>
  <si>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</si>
  <si>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</si>
  <si>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</si>
  <si>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</si>
  <si>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</si>
  <si>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</si>
  <si>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</si>
  <si>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</si>
  <si>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</si>
  <si>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</si>
  <si>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</si>
  <si>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</si>
  <si>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</si>
  <si>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</si>
  <si>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</si>
  <si>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</si>
  <si>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</si>
  <si>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</si>
  <si>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</si>
  <si>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</si>
  <si>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</si>
  <si>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</si>
  <si>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</si>
  <si>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</si>
  <si>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</si>
  <si>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</si>
  <si>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</si>
  <si>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</si>
  <si>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</si>
  <si>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</si>
  <si>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</si>
  <si>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</si>
  <si>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</si>
  <si>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</si>
  <si>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</si>
  <si>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</si>
  <si>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</si>
  <si>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</si>
  <si>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</si>
  <si>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</si>
  <si>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</si>
  <si>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</si>
  <si>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</si>
  <si>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</si>
  <si>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</si>
  <si>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</si>
  <si>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</si>
  <si>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</si>
  <si>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</si>
  <si>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</si>
  <si>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</si>
  <si>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</si>
  <si>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</si>
  <si>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</si>
  <si>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</si>
  <si>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</si>
  <si>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</si>
  <si>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</si>
  <si>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</si>
  <si>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</si>
  <si>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</si>
  <si>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</si>
  <si>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</si>
  <si>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</si>
  <si>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</si>
  <si>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</si>
  <si>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</si>
  <si>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</si>
  <si>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</si>
  <si>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</si>
  <si>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</si>
  <si>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</si>
  <si>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</si>
  <si>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</si>
  <si>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</si>
  <si>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</si>
  <si>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</si>
  <si>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</si>
  <si>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</si>
  <si>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</si>
  <si>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</si>
  <si>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</si>
  <si>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</si>
  <si>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</si>
  <si>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</si>
  <si>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</si>
  <si>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</si>
  <si>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</si>
  <si>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</si>
  <si>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</si>
  <si>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</si>
  <si>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</si>
  <si>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</si>
  <si>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</si>
  <si>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</si>
  <si>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</si>
  <si>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</si>
  <si>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</si>
  <si>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</si>
  <si>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</si>
  <si>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</si>
  <si>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</si>
  <si>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</si>
  <si>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</si>
  <si>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</si>
  <si>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</si>
  <si>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</si>
  <si>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</si>
  <si>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</si>
  <si>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</si>
  <si>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</si>
  <si>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</si>
  <si>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</si>
  <si>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</si>
  <si>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</si>
  <si>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</si>
  <si>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</si>
  <si>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</si>
  <si>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</si>
  <si>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</si>
  <si>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</si>
  <si>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</si>
  <si>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</si>
  <si>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</si>
  <si>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</si>
  <si>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</si>
  <si>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</si>
  <si>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</si>
  <si>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</si>
  <si>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</si>
  <si>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</si>
  <si>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</si>
  <si>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</si>
  <si>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</si>
  <si>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</si>
  <si>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</si>
  <si>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</si>
  <si>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</si>
  <si>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</si>
  <si>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</si>
  <si>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</si>
  <si>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</si>
  <si>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</si>
  <si>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</si>
  <si>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</si>
  <si>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</si>
  <si>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</si>
  <si>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</si>
  <si>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</si>
  <si>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</si>
  <si>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</si>
  <si>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</si>
  <si>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</si>
  <si>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</si>
  <si>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</si>
  <si>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</si>
  <si>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</si>
  <si>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</si>
  <si>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</si>
  <si>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</si>
  <si>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</si>
  <si>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</si>
  <si>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</si>
  <si>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</si>
  <si>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</si>
  <si>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</si>
  <si>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</si>
  <si>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</si>
  <si>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</si>
  <si>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</si>
  <si>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</si>
  <si>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</si>
  <si>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</si>
  <si>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</si>
  <si>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</si>
  <si>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</si>
  <si>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</si>
  <si>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</si>
  <si>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</si>
  <si>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</si>
  <si>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</si>
  <si>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</si>
  <si>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</si>
  <si>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</si>
  <si>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</si>
  <si>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</si>
  <si>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</si>
  <si>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</si>
  <si>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</si>
  <si>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</si>
  <si>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</si>
  <si>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</si>
  <si>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</si>
  <si>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</si>
  <si>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</si>
  <si>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</si>
  <si>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</si>
  <si>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</si>
  <si>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</si>
  <si>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</si>
  <si>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</si>
  <si>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</si>
  <si>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</si>
  <si>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</si>
  <si>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</si>
  <si>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</si>
  <si>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</si>
  <si>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</si>
  <si>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</si>
  <si>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</si>
  <si>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</si>
  <si>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</si>
  <si>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</si>
  <si>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</si>
  <si>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</si>
  <si>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</si>
  <si>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</si>
  <si>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</si>
  <si>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</si>
  <si>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</si>
  <si>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</si>
  <si>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</si>
  <si>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</si>
  <si>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</si>
  <si>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</si>
  <si>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</si>
  <si>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</si>
  <si>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</si>
  <si>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</si>
  <si>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</si>
  <si>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</si>
  <si>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</si>
  <si>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</si>
  <si>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</si>
  <si>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</si>
  <si>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</si>
  <si>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</si>
  <si>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</si>
  <si>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</si>
  <si>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</si>
  <si>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</si>
  <si>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</si>
  <si>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</si>
  <si>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</si>
  <si>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</si>
  <si>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</si>
  <si>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</si>
  <si>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</si>
  <si>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</si>
  <si>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</si>
  <si>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</si>
  <si>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</si>
  <si>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</si>
  <si>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</si>
  <si>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</si>
  <si>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</si>
  <si>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</si>
  <si>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</si>
  <si>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</si>
  <si>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</si>
  <si>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</si>
  <si>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</si>
  <si>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</si>
  <si>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</si>
  <si>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</si>
  <si>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</si>
  <si>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</si>
  <si>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</si>
  <si>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</si>
  <si>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</si>
  <si>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</si>
  <si>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</si>
  <si>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</si>
  <si>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</si>
  <si>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</si>
  <si>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</si>
  <si>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</si>
  <si>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</si>
  <si>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</si>
  <si>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</si>
  <si>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</si>
  <si>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</si>
  <si>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</si>
  <si>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</si>
  <si>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</si>
  <si>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</si>
  <si>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</si>
  <si>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</si>
  <si>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</si>
  <si>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</si>
  <si>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</si>
  <si>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</si>
  <si>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</si>
  <si>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</si>
  <si>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</si>
  <si>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</si>
  <si>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</si>
  <si>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</si>
  <si>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</si>
  <si>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</si>
  <si>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</si>
  <si>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</si>
  <si>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</si>
  <si>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</si>
  <si>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</si>
  <si>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</si>
  <si>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</si>
  <si>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</si>
  <si>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</si>
  <si>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</si>
  <si>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</si>
  <si>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</si>
  <si>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</si>
  <si>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</si>
  <si>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</si>
  <si>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</si>
  <si>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</si>
  <si>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</si>
  <si>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</si>
  <si>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</si>
  <si>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</si>
  <si>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</si>
  <si>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</si>
  <si>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</si>
  <si>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</si>
  <si>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</si>
  <si>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</si>
  <si>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</si>
  <si>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</si>
  <si>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</si>
  <si>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</si>
  <si>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</si>
  <si>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</si>
  <si>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</si>
  <si>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</si>
  <si>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</si>
  <si>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</si>
  <si>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</si>
  <si>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</si>
  <si>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</si>
  <si>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</si>
  <si>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</si>
  <si>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</si>
  <si>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</si>
  <si>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</si>
  <si>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</si>
  <si>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</si>
  <si>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</si>
  <si>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</si>
  <si>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</si>
  <si>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</si>
  <si>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</si>
  <si>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</si>
  <si>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</si>
  <si>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</si>
  <si>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</si>
  <si>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</si>
  <si>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</si>
  <si>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</si>
  <si>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</si>
  <si>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</si>
  <si>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</si>
  <si>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</si>
  <si>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</si>
  <si>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</si>
  <si>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</si>
  <si>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</si>
  <si>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</si>
  <si>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</si>
  <si>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</si>
  <si>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</si>
  <si>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</si>
  <si>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</si>
  <si>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</si>
  <si>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</si>
  <si>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</si>
  <si>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</si>
  <si>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</si>
  <si>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</si>
  <si>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</si>
  <si>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</si>
  <si>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</si>
  <si>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</si>
  <si>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</si>
  <si>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</si>
  <si>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</si>
  <si>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</si>
  <si>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</si>
  <si>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</si>
  <si>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</si>
  <si>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</si>
  <si>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</si>
  <si>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</si>
  <si>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</si>
  <si>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</si>
  <si>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</si>
  <si>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</si>
  <si>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</si>
  <si>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</si>
  <si>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</si>
  <si>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</si>
  <si>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</si>
  <si>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</si>
  <si>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</si>
  <si>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</si>
  <si>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</si>
  <si>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</si>
  <si>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</si>
  <si>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</si>
  <si>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</si>
  <si>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</si>
  <si>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</si>
  <si>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</si>
  <si>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</si>
  <si>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</si>
  <si>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</si>
  <si>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</si>
  <si>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</si>
  <si>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</si>
  <si>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</si>
  <si>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</si>
  <si>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</si>
  <si>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</si>
  <si>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</si>
  <si>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</si>
  <si>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</si>
  <si>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</si>
  <si>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</si>
  <si>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</si>
  <si>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</si>
  <si>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</si>
  <si>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</si>
  <si>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</si>
  <si>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</si>
  <si>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</si>
  <si>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</si>
  <si>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</si>
  <si>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</si>
  <si>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</si>
  <si>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</si>
  <si>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</si>
  <si>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</si>
  <si>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</si>
  <si>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</si>
  <si>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</si>
  <si>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</si>
  <si>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</si>
  <si>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</si>
  <si>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</si>
  <si>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</si>
  <si>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</si>
  <si>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</si>
  <si>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</si>
  <si>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</si>
  <si>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</si>
  <si>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</si>
  <si>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</si>
  <si>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</si>
  <si>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</si>
  <si>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</si>
  <si>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</si>
  <si>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</si>
  <si>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</si>
  <si>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</si>
  <si>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</si>
  <si>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</si>
  <si>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</si>
  <si>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</si>
  <si>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</si>
  <si>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</si>
  <si>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</si>
  <si>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</si>
  <si>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</si>
  <si>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</si>
  <si>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</si>
  <si>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</si>
  <si>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</si>
  <si>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</si>
  <si>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</si>
  <si>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</si>
  <si>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</si>
  <si>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</si>
  <si>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</si>
  <si>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</si>
  <si>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</si>
  <si>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</si>
  <si>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</si>
  <si>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</si>
  <si>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</si>
  <si>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</si>
  <si>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</si>
  <si>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</si>
  <si>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</si>
  <si>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</si>
  <si>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</si>
  <si>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</si>
  <si>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</si>
  <si>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</si>
  <si>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</si>
  <si>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</si>
  <si>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</si>
  <si>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</si>
  <si>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</si>
  <si>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</si>
  <si>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</si>
  <si>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</si>
  <si>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</si>
  <si>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</si>
  <si>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</si>
  <si>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</si>
  <si>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</si>
  <si>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</si>
  <si>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</si>
  <si>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</si>
  <si>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</si>
  <si>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</si>
  <si>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</si>
  <si>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</si>
  <si>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</si>
  <si>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</si>
  <si>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</si>
  <si>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</si>
  <si>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</si>
  <si>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</si>
  <si>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</si>
  <si>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</si>
  <si>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</si>
  <si>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</si>
  <si>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</si>
  <si>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</si>
  <si>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</si>
  <si>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</si>
  <si>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</si>
  <si>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</si>
  <si>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</si>
  <si>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</si>
  <si>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</si>
  <si>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</si>
  <si>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</si>
  <si>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</si>
  <si>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</si>
  <si>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</si>
  <si>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</si>
  <si>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</si>
  <si>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</si>
  <si>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</si>
  <si>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</si>
  <si>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</si>
  <si>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</si>
  <si>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</si>
  <si>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</si>
  <si>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</si>
  <si>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</si>
  <si>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</si>
  <si>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</si>
  <si>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</si>
  <si>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</si>
  <si>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</si>
  <si>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</si>
  <si>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</si>
  <si>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</si>
  <si>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</si>
  <si>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</si>
  <si>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</si>
  <si>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</si>
  <si>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</si>
  <si>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</si>
  <si>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</si>
  <si>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</si>
  <si>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</si>
  <si>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</si>
  <si>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</si>
  <si>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</si>
  <si>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</si>
  <si>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</si>
  <si>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</si>
  <si>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</si>
  <si>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</si>
  <si>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</si>
  <si>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</si>
  <si>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</si>
  <si>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</si>
  <si>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</si>
  <si>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</si>
  <si>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</si>
  <si>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</si>
  <si>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</si>
  <si>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</si>
  <si>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</si>
  <si>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</si>
  <si>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</si>
  <si>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</si>
  <si>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</si>
  <si>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</si>
  <si>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</si>
  <si>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</si>
  <si>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</si>
  <si>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</si>
  <si>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</si>
  <si>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</si>
  <si>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</si>
  <si>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</si>
  <si>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</si>
  <si>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</si>
  <si>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</si>
  <si>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</si>
  <si>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</si>
  <si>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</si>
  <si>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</si>
  <si>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</si>
  <si>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</si>
  <si>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</si>
  <si>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</si>
  <si>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</si>
  <si>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</si>
  <si>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</si>
  <si>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</si>
  <si>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</si>
  <si>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</si>
  <si>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</si>
  <si>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</si>
  <si>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</si>
  <si>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</si>
  <si>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</si>
  <si>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</si>
  <si>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</si>
  <si>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</si>
  <si>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</si>
  <si>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</si>
  <si>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</si>
  <si>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</si>
  <si>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</si>
  <si>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</si>
  <si>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</si>
  <si>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</si>
  <si>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</si>
  <si>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</si>
  <si>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</si>
  <si>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</si>
  <si>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</si>
  <si>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</si>
  <si>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</si>
  <si>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</si>
  <si>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</si>
  <si>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</si>
  <si>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</si>
  <si>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</si>
  <si>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</si>
  <si>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</si>
  <si>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</si>
  <si>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</si>
  <si>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</si>
  <si>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</si>
  <si>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</si>
  <si>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</si>
  <si>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</si>
  <si>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</si>
  <si>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</si>
  <si>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</si>
  <si>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</si>
  <si>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</si>
  <si>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</si>
  <si>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</si>
  <si>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</si>
  <si>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</si>
  <si>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</si>
  <si>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</si>
  <si>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</si>
  <si>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</si>
  <si>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</si>
  <si>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</si>
  <si>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</si>
  <si>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</si>
  <si>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</si>
  <si>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</si>
  <si>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</si>
  <si>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</si>
  <si>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</si>
  <si>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</si>
  <si>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</si>
  <si>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</si>
  <si>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</si>
  <si>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</si>
  <si>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</si>
  <si>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</si>
  <si>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</si>
  <si>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</si>
  <si>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</si>
  <si>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</si>
  <si>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</si>
  <si>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</si>
  <si>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</si>
  <si>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</si>
  <si>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</si>
  <si>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</si>
  <si>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</si>
  <si>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</si>
  <si>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</si>
  <si>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</si>
  <si>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</si>
  <si>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</si>
  <si>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</si>
  <si>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</si>
  <si>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</si>
  <si>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</si>
  <si>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</si>
  <si>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</si>
  <si>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</si>
  <si>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</si>
  <si>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</si>
  <si>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</si>
  <si>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</si>
  <si>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</si>
  <si>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</si>
  <si>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</si>
  <si>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</si>
  <si>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</si>
  <si>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</si>
  <si>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</si>
  <si>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</si>
  <si>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</si>
  <si>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</si>
  <si>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</si>
  <si>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</si>
  <si>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</si>
  <si>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</si>
  <si>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</si>
  <si>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</si>
  <si>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</si>
  <si>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</si>
  <si>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</si>
  <si>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</si>
  <si>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</si>
  <si>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</si>
  <si>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</si>
  <si>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</si>
  <si>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</si>
  <si>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</si>
  <si>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</si>
  <si>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</si>
  <si>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</si>
  <si>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</si>
  <si>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</si>
  <si>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</si>
  <si>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</si>
  <si>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</si>
  <si>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</si>
  <si>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</si>
  <si>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</si>
  <si>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</si>
  <si>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</si>
  <si>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</si>
  <si>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</si>
  <si>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</si>
  <si>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</si>
  <si>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</si>
  <si>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</si>
  <si>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</si>
  <si>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</si>
  <si>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</si>
  <si>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</si>
  <si>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</si>
  <si>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</si>
  <si>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</si>
  <si>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</si>
  <si>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</si>
  <si>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</si>
  <si>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</si>
  <si>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</si>
  <si>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</si>
  <si>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</si>
  <si>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</si>
  <si>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</si>
  <si>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</si>
  <si>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</si>
  <si>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</si>
  <si>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</si>
  <si>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</si>
  <si>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</si>
  <si>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</si>
  <si>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</si>
  <si>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</si>
  <si>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</si>
  <si>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</si>
  <si>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</si>
  <si>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</si>
  <si>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</si>
  <si>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</si>
  <si>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</si>
  <si>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</si>
  <si>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</si>
  <si>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</si>
  <si>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</si>
  <si>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</si>
  <si>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</si>
  <si>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</si>
  <si>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</si>
  <si>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</si>
  <si>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</si>
  <si>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</si>
  <si>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</si>
  <si>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</si>
  <si>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</si>
  <si>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</si>
  <si>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</si>
  <si>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</si>
  <si>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</si>
  <si>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</si>
  <si>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</si>
  <si>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</si>
  <si>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</si>
  <si>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</si>
  <si>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</si>
  <si>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</si>
  <si>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</si>
  <si>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</si>
  <si>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</si>
  <si>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</si>
  <si>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</si>
  <si>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</si>
  <si>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</si>
  <si>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</si>
  <si>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</si>
  <si>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</si>
  <si>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</si>
  <si>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</si>
  <si>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</si>
  <si>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</si>
  <si>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</si>
  <si>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</si>
  <si>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</si>
  <si>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</si>
  <si>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</si>
  <si>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</si>
  <si>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</si>
  <si>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</si>
  <si>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</si>
  <si>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</si>
  <si>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</si>
  <si>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</si>
  <si>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</si>
  <si>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</si>
  <si>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</si>
  <si>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</si>
  <si>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</si>
  <si>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</si>
  <si>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</si>
  <si>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</si>
  <si>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</si>
  <si>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</si>
  <si>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</si>
  <si>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</si>
  <si>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</si>
  <si>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</si>
  <si>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</si>
  <si>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</si>
  <si>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</si>
  <si>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</si>
  <si>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</si>
  <si>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</si>
  <si>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</si>
  <si>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</si>
  <si>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</si>
  <si>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</si>
  <si>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</si>
  <si>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</si>
  <si>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</si>
  <si>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</si>
  <si>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</si>
  <si>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</si>
  <si>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</si>
  <si>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</si>
  <si>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</si>
  <si>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</si>
  <si>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</si>
  <si>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</si>
  <si>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</si>
  <si>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</si>
  <si>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</si>
  <si>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</si>
  <si>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</si>
  <si>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</si>
  <si>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</si>
  <si>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</si>
  <si>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</si>
  <si>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</si>
  <si>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</si>
  <si>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</si>
  <si>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</si>
  <si>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</si>
  <si>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</si>
  <si>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</si>
  <si>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</si>
  <si>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</si>
  <si>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</si>
  <si>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</si>
  <si>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</si>
  <si>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</si>
  <si>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</si>
  <si>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</si>
  <si>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</si>
  <si>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</si>
  <si>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</si>
  <si>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</si>
  <si>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</si>
  <si>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</si>
  <si>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</si>
  <si>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</si>
  <si>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</si>
  <si>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</si>
  <si>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</si>
  <si>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</si>
  <si>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</si>
  <si>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</si>
  <si>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</si>
  <si>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</si>
  <si>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</si>
  <si>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</si>
  <si>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</si>
  <si>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</si>
  <si>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</si>
  <si>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</si>
  <si>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</si>
  <si>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</si>
  <si>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</si>
  <si>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</si>
  <si>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</si>
  <si>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</si>
  <si>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</si>
  <si>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</si>
  <si>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</si>
  <si>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</si>
  <si>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</si>
  <si>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</si>
  <si>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</si>
  <si>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</si>
  <si>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</si>
  <si>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</si>
  <si>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</si>
  <si>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</si>
  <si>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</si>
  <si>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</si>
  <si>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</si>
  <si>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</si>
  <si>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</si>
  <si>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</si>
  <si>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</si>
  <si>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</si>
  <si>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</si>
  <si>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</si>
  <si>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</si>
  <si>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</si>
  <si>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</si>
  <si>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</si>
  <si>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</si>
  <si>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</si>
  <si>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</si>
  <si>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</si>
  <si>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</si>
  <si>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</si>
  <si>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</si>
  <si>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</si>
  <si>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</si>
  <si>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</si>
  <si>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</si>
  <si>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</si>
  <si>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</si>
  <si>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</si>
  <si>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</si>
  <si>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</si>
  <si>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</si>
  <si>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</si>
  <si>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</si>
  <si>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</si>
  <si>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</si>
  <si>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</si>
  <si>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</si>
  <si>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</si>
  <si>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</si>
  <si>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</si>
  <si>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</si>
  <si>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</si>
  <si>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</si>
  <si>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</si>
  <si>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</si>
  <si>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</si>
  <si>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</si>
  <si>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</si>
  <si>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</si>
  <si>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</si>
  <si>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</si>
  <si>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</si>
  <si>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</si>
  <si>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</si>
  <si>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</si>
  <si>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</si>
  <si>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</si>
  <si>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</si>
  <si>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</si>
  <si>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</si>
  <si>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</si>
  <si>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</si>
  <si>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</si>
  <si>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</si>
  <si>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</si>
  <si>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</si>
  <si>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</si>
  <si>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</si>
  <si>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</si>
  <si>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</si>
  <si>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</si>
  <si>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</si>
  <si>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</si>
  <si>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</si>
  <si>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</si>
  <si>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</si>
  <si>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</si>
  <si>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</si>
  <si>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</si>
  <si>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</si>
  <si>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</si>
  <si>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</si>
  <si>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</si>
  <si>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</si>
  <si>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</si>
  <si>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</si>
  <si>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</si>
  <si>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</si>
  <si>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</si>
  <si>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</si>
  <si>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</si>
  <si>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</si>
  <si>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</si>
  <si>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</si>
  <si>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</si>
  <si>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</si>
  <si>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</si>
  <si>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</si>
  <si>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</si>
  <si>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</si>
  <si>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</si>
  <si>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</si>
  <si>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</si>
  <si>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</si>
  <si>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</si>
  <si>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</si>
  <si>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</si>
  <si>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</si>
  <si>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</si>
  <si>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</si>
  <si>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</si>
  <si>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</si>
  <si>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</si>
  <si>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</si>
  <si>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</si>
  <si>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</si>
  <si>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</si>
  <si>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</si>
  <si>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</si>
  <si>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</si>
  <si>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</si>
  <si>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</si>
  <si>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</si>
  <si>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</si>
  <si>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</si>
  <si>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</si>
  <si>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</si>
  <si>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</si>
  <si>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</si>
  <si>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</si>
  <si>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</si>
  <si>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</si>
  <si>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</si>
  <si>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</si>
  <si>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</si>
  <si>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</si>
  <si>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</si>
  <si>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</si>
  <si>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</si>
  <si>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</si>
  <si>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</si>
  <si>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</si>
  <si>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</si>
  <si>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</si>
  <si>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</si>
  <si>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</si>
  <si>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</si>
  <si>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</si>
  <si>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</si>
  <si>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</si>
  <si>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</si>
  <si>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</si>
  <si>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</si>
  <si>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</si>
  <si>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</si>
  <si>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</si>
  <si>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</si>
  <si>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</si>
  <si>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</si>
  <si>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</si>
  <si>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</si>
  <si>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</si>
  <si>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</si>
  <si>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</si>
  <si>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</si>
  <si>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</si>
  <si>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</si>
  <si>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</si>
  <si>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</si>
  <si>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</si>
  <si>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</si>
  <si>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</si>
  <si>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</si>
  <si>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</si>
  <si>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</si>
  <si>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</si>
  <si>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</si>
  <si>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</si>
  <si>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</si>
  <si>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</si>
  <si>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</si>
  <si>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</si>
  <si>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</si>
  <si>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</si>
  <si>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</si>
  <si>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</si>
  <si>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</si>
  <si>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</si>
  <si>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</si>
  <si>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</si>
  <si>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</si>
  <si>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</si>
  <si>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</si>
  <si>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</si>
  <si>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</si>
  <si>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</si>
  <si>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</si>
  <si>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</si>
  <si>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</si>
  <si>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</si>
  <si>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</si>
  <si>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</si>
  <si>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</si>
  <si>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</si>
  <si>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</si>
  <si>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</si>
  <si>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</si>
  <si>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</si>
  <si>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</si>
  <si>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</si>
  <si>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</si>
  <si>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</si>
  <si>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</si>
  <si>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</si>
  <si>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</si>
  <si>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</si>
  <si>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</si>
  <si>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</si>
  <si>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</si>
  <si>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</si>
  <si>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</si>
  <si>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</si>
  <si>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</si>
  <si>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</si>
  <si>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</si>
  <si>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</si>
  <si>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</si>
  <si>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</si>
  <si>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</si>
  <si>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</si>
  <si>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</si>
  <si>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</si>
  <si>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</si>
  <si>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</si>
  <si>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</si>
  <si>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</si>
  <si>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</si>
  <si>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</si>
  <si>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</si>
  <si>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</si>
  <si>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</si>
  <si>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</si>
  <si>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</si>
  <si>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</si>
  <si>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</si>
  <si>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</si>
  <si>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</si>
  <si>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</si>
  <si>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</si>
  <si>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</si>
  <si>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</si>
  <si>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</si>
  <si>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</si>
  <si>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</si>
  <si>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</si>
  <si>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</si>
  <si>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</si>
  <si>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</si>
  <si>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</si>
  <si>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</si>
  <si>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</si>
  <si>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</si>
  <si>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</si>
  <si>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</si>
  <si>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</si>
  <si>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</si>
  <si>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</si>
  <si>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</si>
  <si>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</si>
  <si>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</si>
  <si>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</si>
  <si>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</si>
  <si>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</si>
  <si>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</si>
  <si>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</si>
  <si>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</si>
  <si>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</si>
  <si>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</si>
  <si>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</si>
  <si>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</si>
  <si>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</si>
  <si>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</si>
  <si>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</si>
  <si>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</si>
  <si>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</si>
  <si>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</si>
  <si>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</si>
  <si>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</si>
  <si>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</si>
  <si>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</si>
  <si>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</si>
  <si>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</si>
  <si>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</si>
  <si>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</si>
  <si>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</si>
  <si>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</si>
  <si>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</si>
  <si>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</si>
  <si>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</si>
  <si>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</si>
  <si>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</si>
  <si>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</si>
  <si>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</si>
  <si>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</si>
  <si>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</si>
  <si>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</si>
  <si>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</si>
  <si>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</si>
  <si>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</si>
  <si>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</si>
  <si>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</si>
  <si>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</si>
  <si>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</si>
  <si>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</si>
  <si>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</si>
  <si>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</si>
  <si>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</si>
  <si>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</si>
  <si>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</si>
  <si>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</si>
  <si>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</si>
  <si>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</si>
  <si>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</si>
  <si>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</si>
  <si>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</si>
  <si>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</si>
  <si>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</si>
  <si>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</si>
  <si>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</si>
  <si>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</si>
  <si>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</si>
  <si>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</si>
  <si>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</si>
  <si>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</si>
  <si>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</si>
  <si>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</si>
  <si>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</si>
  <si>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</si>
  <si>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</si>
  <si>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</si>
  <si>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</si>
  <si>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</si>
  <si>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</si>
  <si>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</si>
  <si>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</si>
  <si>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</si>
  <si>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</si>
  <si>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</si>
  <si>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</si>
  <si>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</si>
  <si>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</si>
  <si>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</si>
  <si>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</si>
  <si>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</si>
  <si>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</si>
  <si>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</si>
  <si>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</si>
  <si>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</si>
  <si>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</si>
  <si>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</si>
  <si>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</si>
  <si>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</si>
  <si>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</si>
  <si>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</si>
  <si>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</si>
  <si>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</si>
  <si>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</si>
  <si>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</si>
  <si>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</si>
  <si>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</si>
  <si>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</si>
  <si>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</si>
  <si>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</si>
  <si>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</si>
  <si>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</si>
  <si>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</si>
  <si>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</si>
  <si>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</si>
  <si>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</si>
  <si>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</si>
  <si>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</si>
  <si>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</si>
  <si>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</si>
  <si>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</si>
  <si>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</si>
  <si>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</si>
  <si>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</si>
  <si>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</si>
  <si>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</si>
  <si>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</si>
  <si>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</si>
  <si>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</si>
  <si>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</si>
  <si>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</si>
  <si>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</si>
  <si>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</si>
  <si>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</si>
  <si>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</si>
  <si>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</si>
  <si>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</si>
  <si>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</si>
  <si>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</si>
  <si>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</si>
  <si>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</si>
  <si>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</si>
  <si>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</si>
  <si>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</si>
  <si>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</si>
  <si>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</si>
  <si>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</si>
  <si>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</si>
  <si>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</si>
  <si>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</si>
  <si>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</si>
  <si>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</si>
  <si>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</si>
  <si>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</si>
  <si>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</si>
  <si>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</si>
  <si>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</si>
  <si>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</si>
  <si>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</si>
  <si>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</si>
  <si>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</si>
  <si>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</si>
  <si>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</si>
  <si>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</si>
  <si>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</si>
  <si>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</si>
  <si>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</si>
  <si>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</si>
  <si>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</si>
  <si>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</si>
  <si>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</si>
  <si>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</si>
  <si>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</si>
  <si>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</si>
  <si>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</si>
  <si>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</si>
  <si>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</si>
  <si>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</si>
  <si>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</si>
  <si>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</si>
  <si>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</si>
  <si>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</si>
  <si>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</si>
  <si>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</si>
  <si>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</si>
  <si>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</si>
  <si>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</si>
  <si>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</si>
  <si>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</si>
  <si>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</si>
  <si>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</si>
  <si>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</si>
  <si>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</si>
  <si>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</si>
  <si>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</si>
  <si>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</si>
  <si>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</si>
  <si>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</si>
  <si>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</si>
  <si>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</si>
  <si>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</si>
  <si>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</si>
  <si>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</si>
  <si>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</si>
  <si>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</si>
  <si>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</si>
  <si>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</si>
  <si>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</si>
  <si>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</si>
  <si>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</si>
  <si>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</si>
  <si>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</si>
  <si>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</si>
  <si>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</si>
  <si>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</si>
  <si>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</si>
  <si>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</si>
  <si>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</si>
  <si>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</si>
  <si>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</si>
  <si>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</si>
  <si>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</si>
  <si>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</si>
  <si>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</si>
  <si>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</si>
  <si>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</si>
  <si>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</si>
  <si>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</si>
  <si>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</si>
  <si>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</si>
  <si>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</si>
  <si>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</si>
  <si>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</si>
  <si>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</si>
  <si>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</si>
  <si>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</si>
  <si>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</si>
  <si>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</si>
  <si>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</si>
  <si>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</si>
  <si>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</si>
  <si>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</si>
  <si>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</si>
  <si>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</si>
  <si>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</si>
  <si>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</si>
  <si>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</si>
  <si>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</si>
  <si>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</si>
  <si>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</si>
  <si>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</si>
  <si>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</si>
  <si>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</si>
  <si>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</si>
  <si>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</si>
  <si>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</si>
  <si>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</si>
  <si>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</si>
  <si>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</si>
  <si>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</si>
  <si>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</si>
  <si>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</si>
  <si>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</si>
  <si>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</si>
  <si>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</si>
  <si>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</si>
  <si>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</si>
  <si>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</si>
  <si>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</si>
  <si>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</si>
  <si>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</si>
  <si>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</si>
  <si>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</si>
  <si>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</si>
  <si>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</si>
  <si>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</si>
  <si>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</si>
  <si>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</si>
  <si>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</si>
  <si>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</si>
  <si>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</si>
  <si>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</si>
  <si>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</si>
  <si>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</si>
  <si>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</si>
  <si>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</si>
  <si>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</si>
  <si>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</si>
  <si>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</si>
  <si>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</si>
  <si>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</si>
  <si>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</si>
  <si>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</si>
  <si>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</si>
  <si>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</si>
  <si>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</si>
  <si>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</si>
  <si>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</si>
  <si>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</si>
  <si>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</si>
  <si>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</si>
  <si>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</si>
  <si>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</si>
  <si>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</si>
  <si>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</si>
  <si>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</si>
  <si>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</si>
  <si>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</si>
  <si>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</si>
  <si>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</si>
  <si>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</si>
  <si>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</si>
  <si>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</si>
  <si>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</si>
  <si>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</si>
  <si>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</si>
  <si>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</si>
  <si>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</si>
  <si>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</si>
  <si>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</si>
  <si>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</si>
  <si>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</si>
  <si>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</si>
  <si>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</si>
  <si>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</si>
  <si>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</si>
  <si>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</si>
  <si>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</si>
  <si>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</si>
  <si>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</si>
  <si>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</si>
  <si>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</si>
  <si>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</si>
  <si>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</si>
  <si>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</si>
  <si>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</si>
  <si>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</si>
  <si>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</si>
  <si>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</si>
  <si>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</si>
  <si>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</si>
  <si>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</si>
  <si>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</si>
  <si>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</si>
  <si>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</si>
  <si>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</si>
  <si>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</si>
  <si>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</si>
  <si>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</si>
  <si>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</si>
  <si>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</si>
  <si>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</si>
  <si>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</si>
  <si>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</si>
  <si>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</si>
  <si>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</si>
  <si>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</si>
  <si>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</si>
  <si>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</si>
  <si>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</si>
  <si>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</si>
  <si>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</si>
  <si>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</si>
  <si>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</si>
  <si>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</si>
  <si>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</si>
  <si>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</si>
  <si>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</si>
  <si>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</si>
  <si>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</si>
  <si>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</si>
  <si>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</si>
  <si>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</si>
  <si>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</si>
  <si>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</si>
  <si>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</si>
  <si>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</si>
  <si>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</si>
  <si>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</si>
  <si>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</si>
  <si>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</si>
  <si>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</si>
  <si>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</si>
  <si>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</si>
  <si>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</si>
  <si>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</si>
  <si>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</si>
  <si>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</si>
  <si>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</si>
  <si>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</si>
  <si>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</si>
  <si>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</si>
  <si>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</si>
  <si>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</si>
  <si>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</si>
  <si>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</si>
  <si>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</si>
  <si>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</si>
  <si>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</si>
  <si>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</si>
  <si>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</si>
  <si>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</si>
  <si>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</si>
  <si>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</si>
  <si>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</si>
  <si>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</si>
  <si>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</si>
  <si>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</si>
  <si>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</si>
  <si>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</si>
  <si>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</si>
  <si>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</si>
  <si>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</si>
  <si>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</si>
  <si>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</si>
  <si>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</si>
  <si>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</si>
  <si>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</si>
  <si>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</si>
  <si>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</si>
  <si>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</si>
  <si>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</si>
  <si>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</si>
  <si>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</si>
  <si>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</si>
  <si>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</si>
  <si>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</si>
  <si>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</si>
  <si>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</si>
  <si>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</si>
  <si>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</si>
  <si>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</si>
  <si>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</si>
  <si>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</si>
  <si>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</si>
  <si>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</si>
  <si>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</si>
  <si>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</si>
  <si>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</si>
  <si>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</si>
  <si>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</si>
  <si>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</si>
  <si>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</si>
  <si>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</si>
  <si>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</si>
  <si>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</si>
  <si>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</si>
  <si>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</si>
  <si>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</si>
  <si>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</si>
  <si>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</si>
  <si>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</si>
  <si>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</si>
  <si>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</si>
  <si>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</si>
  <si>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</si>
  <si>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</si>
  <si>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</si>
  <si>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</si>
  <si>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</si>
  <si>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</si>
  <si>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</si>
  <si>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</si>
  <si>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</si>
  <si>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</si>
  <si>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</si>
  <si>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</si>
  <si>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</si>
  <si>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</si>
  <si>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</si>
  <si>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</si>
  <si>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</si>
  <si>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</si>
  <si>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</si>
  <si>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</si>
  <si>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</si>
  <si>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</si>
  <si>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</si>
  <si>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</si>
  <si>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</si>
  <si>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</si>
  <si>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</si>
  <si>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</si>
  <si>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</si>
  <si>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</si>
  <si>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</si>
  <si>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</si>
  <si>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</si>
  <si>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</si>
  <si>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</si>
  <si>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</si>
  <si>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</si>
  <si>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</si>
  <si>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</si>
  <si>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</si>
  <si>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</si>
  <si>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</si>
  <si>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</si>
  <si>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</si>
  <si>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</si>
  <si>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</si>
  <si>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</si>
  <si>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</si>
  <si>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</si>
  <si>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</si>
  <si>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</si>
  <si>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</si>
  <si>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</si>
  <si>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</si>
  <si>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</si>
  <si>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</si>
  <si>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</si>
  <si>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</si>
  <si>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</si>
  <si>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</si>
  <si>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</si>
  <si>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</si>
  <si>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</si>
  <si>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</si>
  <si>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</si>
  <si>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</si>
  <si>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</si>
  <si>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</si>
  <si>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</si>
  <si>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</si>
  <si>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</si>
  <si>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</si>
  <si>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</si>
  <si>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</si>
  <si>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</si>
  <si>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</si>
  <si>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</si>
  <si>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</si>
  <si>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</si>
  <si>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</si>
  <si>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</si>
  <si>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</si>
  <si>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</si>
  <si>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</si>
  <si>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</si>
  <si>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</si>
  <si>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</si>
  <si>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</si>
  <si>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</si>
  <si>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</si>
  <si>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</si>
  <si>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</si>
  <si>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</si>
  <si>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</si>
  <si>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</si>
  <si>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</si>
  <si>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</si>
  <si>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</si>
  <si>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</si>
  <si>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</si>
  <si>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</si>
  <si>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</si>
  <si>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</si>
  <si>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</si>
  <si>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</si>
  <si>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</si>
  <si>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</si>
  <si>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</si>
  <si>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</si>
  <si>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</si>
  <si>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</si>
  <si>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</si>
  <si>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</si>
  <si>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</si>
  <si>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</si>
  <si>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</si>
  <si>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</si>
  <si>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</si>
  <si>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</si>
  <si>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</si>
  <si>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</si>
  <si>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</si>
  <si>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</si>
  <si>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</si>
  <si>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</si>
  <si>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</si>
  <si>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</si>
  <si>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</si>
  <si>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</si>
  <si>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</si>
  <si>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</si>
  <si>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</si>
  <si>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</si>
  <si>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</si>
  <si>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</si>
  <si>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</si>
  <si>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</si>
  <si>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</si>
  <si>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</si>
  <si>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</si>
  <si>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</si>
  <si>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</si>
  <si>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</si>
  <si>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</si>
  <si>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</si>
  <si>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</si>
  <si>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</si>
  <si>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</si>
  <si>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</si>
  <si>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</si>
  <si>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</si>
  <si>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</si>
  <si>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</si>
  <si>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</si>
  <si>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</si>
  <si>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</si>
  <si>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</si>
  <si>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</si>
  <si>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</si>
  <si>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</si>
  <si>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</si>
  <si>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</si>
  <si>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</si>
  <si>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</si>
  <si>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</si>
  <si>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</si>
  <si>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</si>
  <si>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</si>
  <si>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</si>
  <si>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</si>
  <si>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</si>
  <si>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</si>
  <si>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</si>
  <si>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</si>
  <si>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</si>
  <si>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</si>
  <si>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</si>
  <si>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</si>
  <si>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</si>
  <si>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</si>
  <si>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</si>
  <si>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</si>
  <si>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</si>
  <si>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</si>
  <si>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</si>
  <si>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</si>
  <si>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</si>
  <si>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</si>
  <si>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</si>
  <si>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</si>
  <si>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</si>
  <si>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</si>
  <si>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</si>
  <si>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</si>
  <si>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</si>
  <si>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</si>
  <si>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</si>
  <si>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</si>
  <si>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</si>
  <si>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</si>
  <si>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</si>
  <si>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</si>
  <si>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</si>
  <si>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</si>
  <si>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</si>
  <si>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</si>
  <si>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</si>
  <si>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</si>
  <si>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</si>
  <si>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</si>
  <si>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</si>
  <si>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</si>
  <si>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</si>
  <si>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</si>
  <si>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</si>
  <si>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</si>
  <si>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</si>
  <si>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</si>
  <si>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</si>
  <si>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</si>
  <si>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</si>
  <si>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</si>
  <si>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</si>
  <si>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</si>
  <si>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</si>
  <si>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</si>
  <si>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</si>
  <si>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</si>
  <si>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</si>
  <si>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</si>
  <si>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</si>
  <si>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</si>
  <si>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</si>
  <si>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</si>
  <si>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</si>
  <si>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</si>
  <si>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</si>
  <si>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</si>
  <si>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</si>
  <si>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</si>
  <si>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</si>
  <si>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</si>
  <si>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</si>
  <si>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</si>
  <si>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</si>
  <si>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</si>
  <si>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</si>
  <si>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</si>
  <si>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</si>
  <si>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</si>
  <si>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</si>
  <si>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</si>
  <si>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</si>
  <si>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</si>
  <si>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</si>
  <si>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</si>
  <si>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</si>
  <si>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</si>
  <si>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</si>
  <si>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</si>
  <si>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</si>
  <si>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</si>
  <si>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</si>
  <si>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</si>
  <si>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</si>
  <si>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</si>
  <si>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</si>
  <si>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</si>
  <si>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</si>
  <si>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</si>
  <si>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</si>
  <si>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</si>
  <si>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</si>
  <si>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</si>
  <si>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</si>
  <si>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</si>
  <si>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</si>
  <si>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</si>
  <si>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</si>
  <si>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</si>
  <si>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</si>
  <si>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</si>
  <si>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</si>
  <si>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</si>
  <si>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</si>
  <si>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</si>
  <si>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</si>
  <si>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</si>
  <si>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</si>
  <si>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</si>
  <si>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</si>
  <si>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</si>
  <si>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</si>
  <si>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</si>
  <si>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</si>
  <si>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</si>
  <si>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</si>
  <si>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</si>
  <si>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</si>
  <si>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</si>
  <si>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</si>
  <si>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</si>
  <si>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</si>
  <si>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</si>
  <si>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</si>
  <si>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</si>
  <si>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</si>
  <si>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</si>
  <si>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</si>
  <si>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</si>
  <si>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</si>
  <si>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</si>
  <si>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</si>
  <si>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</si>
  <si>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</si>
  <si>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</si>
  <si>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</si>
  <si>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</si>
  <si>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</si>
  <si>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</si>
  <si>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</si>
  <si>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</si>
  <si>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</si>
  <si>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</si>
  <si>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</si>
  <si>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</si>
  <si>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</si>
  <si>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</si>
  <si>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</si>
  <si>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</si>
  <si>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</si>
  <si>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</si>
  <si>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</si>
  <si>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</si>
  <si>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</si>
  <si>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</si>
  <si>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</si>
  <si>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</si>
  <si>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</si>
  <si>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</si>
  <si>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</si>
  <si>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</si>
  <si>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</si>
  <si>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</si>
  <si>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</si>
  <si>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</si>
  <si>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</si>
  <si>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</si>
  <si>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</si>
  <si>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</si>
  <si>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</si>
  <si>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</si>
  <si>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</si>
  <si>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</si>
  <si>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</si>
  <si>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</si>
  <si>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</si>
  <si>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</si>
  <si>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</si>
  <si>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</si>
  <si>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</si>
  <si>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</si>
  <si>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</si>
  <si>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</si>
  <si>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</si>
  <si>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</si>
  <si>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</si>
  <si>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</si>
  <si>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</si>
  <si>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</si>
  <si>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</si>
  <si>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</si>
  <si>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</si>
  <si>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</si>
  <si>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</si>
  <si>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</si>
  <si>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</si>
  <si>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</si>
  <si>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</si>
  <si>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</si>
  <si>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</si>
  <si>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</si>
  <si>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</si>
  <si>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</si>
  <si>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</si>
  <si>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</si>
  <si>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</si>
  <si>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</si>
  <si>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</si>
  <si>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</si>
  <si>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</si>
  <si>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</si>
  <si>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</si>
  <si>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</si>
  <si>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</si>
  <si>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</si>
  <si>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</si>
  <si>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</si>
  <si>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</si>
  <si>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</si>
  <si>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</si>
  <si>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</si>
  <si>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</si>
  <si>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</si>
  <si>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</si>
  <si>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</si>
  <si>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</si>
  <si>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</si>
  <si>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</si>
  <si>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</si>
  <si>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</si>
  <si>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</si>
  <si>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</si>
  <si>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</si>
  <si>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</si>
  <si>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</si>
  <si>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</si>
  <si>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</si>
  <si>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</si>
  <si>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</si>
  <si>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</si>
  <si>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</si>
  <si>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</si>
  <si>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</si>
  <si>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</si>
  <si>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</si>
  <si>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</si>
  <si>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</si>
  <si>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</si>
  <si>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</si>
  <si>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</si>
  <si>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</si>
  <si>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</si>
  <si>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</si>
  <si>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</si>
  <si>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</si>
  <si>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</si>
  <si>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</si>
  <si>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</si>
  <si>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</si>
  <si>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</si>
  <si>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</si>
  <si>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</si>
  <si>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</si>
  <si>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</si>
  <si>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</si>
  <si>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</si>
  <si>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</si>
  <si>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</si>
  <si>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</si>
  <si>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</si>
  <si>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</si>
  <si>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</si>
  <si>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</si>
  <si>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</si>
  <si>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</si>
  <si>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</si>
  <si>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</si>
  <si>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</si>
  <si>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</si>
  <si>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</si>
  <si>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</si>
  <si>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</si>
  <si>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</si>
  <si>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</si>
  <si>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</si>
  <si>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</si>
  <si>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</si>
  <si>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</si>
  <si>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</si>
  <si>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</si>
  <si>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</si>
  <si>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</si>
  <si>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</si>
  <si>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</si>
  <si>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</si>
  <si>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</si>
  <si>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</si>
  <si>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</si>
  <si>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</si>
  <si>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</si>
  <si>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</si>
  <si>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</si>
  <si>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</si>
  <si>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</si>
  <si>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</si>
  <si>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</si>
  <si>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</si>
  <si>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</si>
  <si>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</si>
  <si>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</si>
  <si>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</si>
  <si>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</si>
  <si>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</si>
  <si>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</si>
  <si>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</si>
  <si>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</si>
  <si>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</si>
  <si>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</si>
  <si>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</si>
  <si>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</si>
  <si>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</si>
  <si>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</si>
  <si>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</si>
  <si>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</si>
  <si>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</si>
  <si>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</si>
  <si>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</si>
  <si>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</si>
  <si>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</si>
  <si>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</si>
  <si>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</si>
  <si>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</si>
  <si>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</si>
  <si>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</si>
  <si>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</si>
  <si>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</si>
  <si>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</si>
  <si>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</si>
  <si>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</si>
  <si>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</si>
  <si>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</si>
  <si>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</si>
  <si>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</si>
  <si>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</si>
  <si>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</si>
  <si>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</si>
  <si>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</si>
  <si>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</si>
  <si>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</si>
  <si>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</si>
  <si>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</si>
  <si>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</si>
  <si>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</si>
  <si>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</si>
  <si>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</si>
  <si>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</si>
  <si>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</si>
  <si>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</si>
  <si>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</si>
  <si>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</si>
  <si>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</si>
  <si>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</si>
  <si>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</si>
  <si>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</si>
  <si>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</si>
  <si>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</si>
  <si>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</si>
  <si>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</si>
  <si>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</si>
  <si>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</si>
  <si>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</si>
  <si>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</si>
  <si>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</si>
  <si>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</si>
  <si>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</si>
  <si>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</si>
  <si>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</si>
  <si>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</si>
  <si>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</si>
  <si>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</si>
  <si>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</si>
  <si>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</si>
  <si>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</si>
  <si>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</si>
  <si>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</si>
  <si>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</si>
  <si>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</si>
  <si>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</si>
  <si>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</si>
  <si>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</si>
  <si>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</si>
  <si>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</si>
  <si>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</si>
  <si>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</si>
  <si>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</si>
  <si>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</si>
  <si>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</si>
  <si>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</si>
  <si>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</si>
  <si>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</si>
  <si>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</si>
  <si>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</si>
  <si>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</si>
  <si>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</si>
  <si>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</si>
  <si>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</si>
  <si>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</si>
  <si>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</si>
  <si>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</si>
  <si>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</si>
  <si>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</si>
  <si>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</si>
  <si>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</si>
  <si>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</si>
  <si>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</si>
  <si>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</si>
  <si>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</si>
  <si>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</si>
  <si>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</si>
  <si>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</si>
  <si>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</si>
  <si>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</si>
  <si>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</si>
  <si>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</si>
  <si>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</si>
  <si>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</si>
  <si>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</si>
  <si>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</si>
  <si>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</si>
  <si>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</si>
  <si>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</si>
  <si>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</si>
  <si>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</si>
  <si>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</si>
  <si>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</si>
  <si>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</si>
  <si>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</si>
  <si>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</si>
  <si>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</si>
  <si>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</si>
  <si>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</si>
  <si>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</si>
  <si>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</si>
  <si>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</si>
  <si>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</si>
  <si>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</si>
  <si>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</si>
  <si>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</si>
  <si>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</si>
  <si>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</si>
  <si>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</si>
  <si>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</si>
  <si>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</si>
  <si>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</si>
  <si>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</si>
  <si>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</si>
  <si>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</si>
  <si>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</si>
  <si>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</si>
  <si>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</si>
  <si>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</si>
  <si>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</si>
  <si>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</si>
  <si>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</si>
  <si>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</si>
  <si>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</si>
  <si>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</si>
  <si>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</si>
  <si>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</si>
  <si>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</si>
  <si>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</si>
  <si>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</si>
  <si>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</si>
  <si>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</si>
  <si>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</si>
  <si>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</si>
  <si>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</si>
  <si>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</si>
  <si>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</si>
  <si>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</si>
  <si>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</si>
  <si>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</si>
  <si>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</si>
  <si>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</si>
  <si>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</si>
  <si>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</si>
  <si>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</si>
  <si>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</si>
  <si>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</si>
  <si>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</si>
  <si>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</si>
  <si>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</si>
  <si>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</si>
  <si>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</si>
  <si>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</si>
  <si>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</si>
  <si>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</si>
  <si>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</si>
  <si>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</si>
  <si>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</si>
  <si>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</si>
  <si>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</si>
  <si>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</si>
  <si>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</si>
  <si>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</si>
  <si>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</si>
  <si>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</si>
  <si>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</si>
  <si>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</si>
  <si>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</si>
  <si>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</si>
  <si>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</si>
  <si>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</si>
  <si>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</si>
  <si>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</si>
  <si>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</si>
  <si>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</si>
  <si>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</si>
  <si>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</si>
  <si>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</si>
  <si>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</si>
  <si>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</si>
  <si>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</si>
  <si>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</si>
  <si>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</si>
  <si>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</si>
  <si>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</si>
  <si>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</si>
  <si>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</si>
  <si>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</si>
  <si>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</si>
  <si>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</si>
  <si>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</si>
  <si>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</si>
  <si>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</si>
  <si>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</si>
  <si>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</si>
  <si>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</si>
  <si>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</si>
  <si>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</si>
  <si>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</si>
  <si>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</si>
  <si>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</si>
  <si>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</si>
  <si>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</si>
  <si>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</si>
  <si>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</si>
  <si>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</si>
  <si>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</si>
  <si>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</si>
  <si>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</si>
  <si>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</si>
  <si>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</si>
  <si>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</si>
  <si>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</si>
  <si>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</si>
  <si>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</si>
  <si>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</si>
  <si>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</si>
  <si>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</si>
  <si>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</si>
  <si>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</si>
  <si>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</si>
  <si>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</si>
  <si>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</si>
  <si>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</si>
  <si>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</si>
  <si>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</si>
  <si>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</si>
  <si>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</si>
  <si>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</si>
  <si>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</si>
  <si>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</si>
  <si>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</si>
  <si>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</si>
  <si>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</si>
  <si>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</si>
  <si>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</si>
  <si>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</si>
  <si>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</si>
  <si>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</si>
  <si>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</si>
  <si>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</si>
  <si>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</si>
  <si>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</si>
  <si>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</si>
  <si>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</si>
  <si>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</si>
  <si>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</si>
  <si>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</si>
  <si>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</si>
  <si>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</si>
  <si>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</si>
  <si>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</si>
  <si>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</si>
  <si>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</si>
  <si>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</si>
  <si>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</si>
  <si>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</si>
  <si>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</si>
  <si>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</si>
  <si>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</si>
  <si>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</si>
  <si>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</si>
  <si>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</si>
  <si>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</si>
  <si>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</si>
  <si>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</si>
  <si>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</si>
  <si>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</si>
  <si>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</si>
  <si>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</si>
  <si>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</si>
  <si>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</si>
  <si>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</si>
  <si>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</si>
  <si>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</si>
  <si>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</si>
  <si>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</si>
  <si>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</si>
  <si>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</si>
  <si>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</si>
  <si>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</si>
  <si>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</si>
  <si>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</si>
  <si>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</si>
  <si>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</si>
  <si>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</si>
  <si>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</si>
  <si>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</si>
  <si>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</si>
  <si>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</si>
  <si>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</si>
  <si>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</si>
  <si>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</si>
  <si>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</si>
  <si>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</si>
  <si>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</si>
  <si>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</si>
  <si>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</si>
  <si>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</si>
  <si>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</si>
  <si>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</si>
  <si>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</si>
  <si>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</si>
  <si>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</si>
  <si>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</si>
  <si>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</si>
  <si>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</si>
  <si>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</si>
  <si>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</si>
  <si>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</si>
  <si>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</si>
  <si>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</si>
  <si>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</si>
  <si>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</si>
  <si>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</si>
  <si>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</si>
  <si>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</si>
  <si>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</si>
  <si>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</si>
  <si>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</si>
  <si>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</si>
  <si>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</si>
  <si>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</si>
  <si>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</si>
  <si>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</si>
  <si>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</si>
  <si>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</si>
  <si>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</si>
  <si>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</si>
  <si>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</si>
  <si>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</si>
  <si>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</si>
  <si>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</si>
  <si>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</si>
  <si>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</si>
  <si>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</si>
  <si>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</si>
  <si>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</si>
  <si>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</si>
  <si>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</si>
  <si>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</si>
  <si>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</si>
  <si>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</si>
  <si>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</si>
  <si>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</si>
  <si>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</si>
  <si>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</si>
  <si>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</si>
  <si>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</si>
  <si>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</si>
  <si>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</si>
  <si>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</si>
  <si>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</si>
  <si>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</si>
  <si>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</si>
  <si>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</si>
  <si>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</si>
  <si>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</si>
  <si>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</si>
  <si>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</si>
  <si>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</si>
  <si>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</si>
  <si>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</si>
  <si>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</si>
  <si>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</si>
  <si>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</si>
  <si>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</si>
  <si>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</si>
  <si>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</si>
  <si>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</si>
  <si>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</si>
  <si>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</si>
  <si>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</si>
  <si>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</si>
  <si>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</si>
  <si>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</si>
  <si>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</si>
  <si>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</si>
  <si>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</si>
  <si>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</si>
  <si>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</si>
  <si>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</si>
  <si>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</si>
  <si>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</si>
  <si>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</si>
  <si>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</si>
  <si>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</si>
  <si>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</si>
  <si>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</si>
  <si>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</si>
  <si>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</si>
  <si>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</si>
  <si>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</si>
  <si>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</si>
  <si>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</si>
  <si>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</si>
  <si>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</si>
  <si>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</si>
  <si>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</si>
  <si>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</si>
  <si>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</si>
  <si>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</si>
  <si>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</si>
  <si>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</si>
  <si>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</si>
  <si>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</si>
  <si>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</si>
  <si>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</si>
  <si>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</si>
  <si>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</si>
  <si>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</si>
  <si>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</si>
  <si>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</si>
  <si>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</si>
  <si>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</si>
  <si>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</si>
  <si>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</si>
  <si>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</si>
  <si>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</si>
  <si>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</si>
  <si>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</si>
  <si>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</si>
  <si>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</si>
  <si>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</si>
  <si>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</si>
  <si>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</si>
  <si>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</si>
  <si>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</si>
  <si>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</si>
  <si>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</si>
  <si>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</si>
  <si>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</si>
  <si>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</si>
  <si>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</si>
  <si>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</si>
  <si>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</si>
  <si>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</si>
  <si>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</si>
  <si>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</si>
  <si>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</si>
  <si>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</si>
  <si>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</si>
  <si>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</si>
  <si>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</si>
  <si>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</si>
  <si>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</si>
  <si>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</si>
  <si>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</si>
  <si>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</si>
  <si>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</si>
  <si>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</si>
  <si>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</si>
  <si>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</si>
  <si>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</si>
  <si>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</si>
  <si>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</si>
  <si>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</si>
  <si>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</si>
  <si>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</si>
  <si>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</si>
  <si>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</si>
  <si>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</si>
  <si>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</si>
  <si>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</si>
  <si>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</si>
  <si>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</si>
  <si>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</si>
  <si>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</si>
  <si>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</si>
  <si>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</si>
  <si>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</si>
  <si>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</si>
  <si>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</si>
  <si>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</si>
  <si>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</si>
  <si>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</si>
  <si>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</si>
  <si>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</si>
  <si>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</si>
  <si>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</si>
  <si>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</si>
  <si>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</si>
  <si>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</si>
  <si>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</si>
  <si>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</si>
  <si>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</si>
  <si>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</si>
  <si>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</si>
  <si>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</si>
  <si>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</si>
  <si>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</si>
  <si>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</si>
  <si>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</si>
  <si>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</si>
  <si>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</si>
  <si>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</si>
  <si>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</si>
  <si>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</si>
  <si>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</si>
  <si>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</si>
  <si>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</si>
  <si>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</si>
  <si>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</si>
  <si>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</si>
  <si>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</si>
  <si>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</si>
  <si>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</si>
  <si>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</si>
  <si>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</si>
  <si>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</si>
  <si>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</si>
  <si>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</si>
  <si>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</si>
  <si>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</si>
  <si>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</si>
  <si>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</si>
  <si>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</si>
  <si>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</si>
  <si>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</si>
  <si>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</si>
  <si>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</si>
  <si>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</si>
  <si>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</si>
  <si>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</si>
  <si>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</si>
  <si>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</si>
  <si>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</si>
  <si>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</si>
  <si>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</si>
  <si>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</si>
  <si>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</si>
  <si>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</si>
  <si>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</si>
  <si>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</si>
  <si>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</si>
  <si>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</si>
  <si>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</si>
  <si>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</si>
  <si>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</si>
  <si>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</si>
  <si>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</si>
  <si>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</si>
  <si>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</si>
  <si>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</si>
  <si>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</si>
  <si>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</si>
  <si>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</si>
  <si>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</si>
  <si>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</si>
  <si>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</si>
  <si>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</si>
  <si>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</si>
  <si>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</si>
  <si>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</si>
  <si>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</si>
  <si>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</si>
  <si>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</si>
  <si>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</si>
  <si>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</si>
  <si>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</si>
  <si>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</si>
  <si>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</si>
  <si>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</si>
  <si>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</si>
  <si>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</si>
  <si>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</si>
  <si>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</si>
  <si>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</si>
  <si>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</si>
  <si>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</si>
  <si>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</si>
  <si>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</si>
  <si>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</si>
  <si>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</si>
  <si>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</si>
  <si>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</si>
  <si>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</si>
  <si>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</si>
  <si>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</si>
  <si>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</si>
  <si>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</si>
  <si>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</si>
  <si>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</si>
  <si>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</si>
  <si>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</si>
  <si>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</si>
  <si>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</si>
  <si>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</si>
  <si>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</si>
  <si>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</si>
  <si>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</si>
  <si>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</si>
  <si>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</si>
  <si>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</si>
  <si>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</si>
  <si>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</si>
  <si>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</si>
  <si>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</si>
  <si>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</si>
  <si>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</si>
  <si>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</si>
  <si>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</si>
  <si>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</si>
  <si>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</si>
  <si>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</si>
  <si>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</si>
  <si>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</si>
  <si>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</si>
  <si>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</si>
  <si>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</si>
  <si>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</si>
  <si>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</si>
  <si>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</si>
  <si>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</si>
  <si>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</si>
  <si>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</si>
  <si>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</si>
  <si>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</si>
  <si>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</si>
  <si>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</si>
  <si>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</si>
  <si>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</si>
  <si>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</si>
  <si>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</si>
  <si>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</si>
  <si>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</si>
  <si>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</si>
  <si>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</si>
  <si>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</si>
  <si>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</si>
  <si>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</si>
  <si>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</si>
  <si>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</si>
  <si>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</si>
  <si>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</si>
  <si>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</si>
  <si>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</si>
  <si>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</si>
  <si>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</si>
  <si>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</si>
  <si>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</si>
  <si>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</si>
  <si>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</si>
  <si>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</si>
  <si>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</si>
  <si>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</si>
  <si>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</si>
  <si>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</si>
  <si>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</si>
  <si>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</si>
  <si>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</si>
  <si>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</si>
  <si>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</si>
  <si>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</si>
  <si>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</si>
  <si>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</si>
  <si>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</si>
  <si>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</si>
  <si>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</si>
  <si>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</si>
  <si>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</si>
  <si>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</si>
  <si>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</si>
  <si>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</si>
  <si>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</si>
  <si>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</si>
  <si>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</si>
  <si>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</si>
  <si>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</si>
  <si>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</si>
  <si>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</si>
  <si>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</si>
  <si>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</si>
  <si>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</si>
  <si>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</si>
  <si>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</si>
  <si>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</si>
  <si>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</si>
  <si>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</si>
  <si>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</si>
  <si>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</si>
  <si>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</si>
  <si>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</si>
  <si>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</si>
  <si>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</si>
  <si>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</si>
  <si>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</si>
  <si>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</si>
  <si>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</si>
  <si>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</si>
  <si>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</si>
  <si>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</si>
  <si>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</si>
  <si>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</si>
  <si>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</si>
  <si>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</si>
  <si>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</si>
  <si>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</si>
  <si>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</si>
  <si>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</si>
  <si>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</si>
  <si>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</si>
  <si>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</si>
  <si>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</si>
  <si>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</si>
  <si>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</si>
  <si>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</si>
  <si>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</si>
  <si>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</si>
  <si>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</si>
  <si>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</si>
  <si>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</si>
  <si>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</si>
  <si>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</si>
  <si>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</si>
  <si>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</si>
  <si>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</si>
  <si>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</si>
  <si>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</si>
  <si>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</si>
  <si>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</si>
  <si>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</si>
  <si>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</si>
  <si>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</si>
  <si>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</si>
  <si>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</si>
  <si>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</si>
  <si>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</si>
  <si>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</si>
  <si>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</si>
  <si>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</si>
  <si>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</si>
  <si>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</si>
  <si>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</si>
  <si>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</si>
  <si>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</si>
  <si>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</si>
  <si>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</si>
  <si>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</si>
  <si>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</si>
  <si>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</si>
  <si>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</si>
  <si>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</si>
  <si>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</si>
  <si>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</si>
  <si>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</si>
  <si>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</si>
  <si>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</si>
  <si>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</si>
  <si>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</si>
  <si>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</si>
  <si>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</si>
  <si>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</si>
  <si>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</si>
  <si>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</si>
  <si>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</si>
  <si>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</si>
  <si>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</si>
  <si>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</si>
  <si>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</si>
  <si>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</si>
  <si>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</si>
  <si>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</si>
  <si>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</si>
  <si>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</si>
  <si>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</si>
  <si>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</si>
  <si>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</si>
  <si>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</si>
  <si>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</si>
  <si>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</si>
  <si>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</si>
  <si>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</si>
  <si>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</si>
  <si>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</si>
  <si>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</si>
  <si>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</si>
  <si>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</si>
  <si>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</si>
  <si>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</si>
  <si>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</si>
  <si>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</si>
  <si>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</si>
  <si>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</si>
  <si>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</si>
  <si>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</si>
  <si>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</si>
  <si>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</si>
  <si>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</si>
  <si>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</si>
  <si>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</si>
  <si>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</si>
  <si>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</si>
  <si>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</si>
  <si>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</si>
  <si>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</si>
  <si>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</si>
  <si>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</si>
  <si>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</si>
  <si>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</si>
  <si>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</si>
  <si>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</si>
  <si>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</si>
  <si>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</si>
  <si>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</si>
  <si>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</si>
  <si>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</si>
  <si>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</si>
  <si>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</si>
  <si>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</si>
  <si>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</si>
  <si>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</si>
  <si>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</si>
  <si>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</si>
  <si>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</si>
  <si>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</si>
  <si>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</si>
  <si>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</si>
  <si>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</si>
  <si>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</si>
  <si>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</si>
  <si>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</si>
  <si>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</si>
  <si>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</si>
  <si>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</si>
  <si>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</si>
  <si>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</si>
  <si>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</si>
  <si>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</si>
  <si>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</si>
  <si>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</si>
  <si>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</si>
  <si>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</si>
  <si>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</si>
  <si>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</si>
  <si>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</si>
  <si>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</si>
  <si>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</si>
  <si>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</si>
  <si>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</si>
  <si>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</si>
  <si>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</si>
  <si>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</si>
  <si>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</si>
  <si>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</si>
  <si>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</si>
  <si>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</si>
  <si>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</si>
  <si>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</si>
  <si>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</si>
  <si>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</si>
  <si>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</si>
  <si>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</si>
  <si>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</si>
  <si>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</si>
  <si>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</si>
  <si>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</si>
  <si>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</si>
  <si>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</si>
  <si>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</si>
  <si>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</si>
  <si>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</si>
  <si>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</si>
  <si>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</si>
  <si>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</si>
  <si>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</si>
  <si>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</si>
  <si>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</si>
  <si>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</si>
  <si>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</si>
  <si>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</si>
  <si>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</si>
  <si>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</si>
  <si>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</si>
  <si>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</si>
  <si>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</si>
  <si>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</si>
  <si>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</si>
  <si>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</si>
  <si>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</si>
  <si>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</si>
  <si>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</si>
  <si>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</si>
  <si>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</si>
  <si>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</si>
  <si>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</si>
  <si>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</si>
  <si>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</si>
  <si>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</si>
  <si>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</si>
  <si>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</si>
  <si>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</si>
  <si>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</si>
  <si>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</si>
  <si>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</si>
  <si>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</si>
  <si>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</si>
  <si>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</si>
  <si>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</si>
  <si>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</si>
  <si>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</si>
  <si>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</si>
  <si>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</si>
  <si>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</si>
  <si>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</si>
  <si>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</si>
  <si>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</si>
  <si>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</si>
  <si>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</si>
  <si>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</si>
  <si>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</si>
  <si>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</si>
  <si>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</si>
  <si>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</si>
  <si>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</si>
  <si>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</si>
  <si>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</si>
  <si>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</si>
  <si>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</si>
  <si>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</si>
  <si>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</si>
  <si>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</si>
  <si>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</si>
  <si>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</si>
  <si>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</si>
  <si>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</si>
  <si>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</si>
  <si>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</si>
  <si>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</si>
  <si>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</si>
  <si>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</si>
  <si>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</si>
  <si>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</si>
  <si>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</si>
  <si>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</si>
  <si>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</si>
  <si>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</si>
  <si>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</si>
  <si>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</si>
  <si>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</si>
  <si>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</si>
  <si>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</si>
  <si>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</si>
  <si>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</si>
  <si>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</si>
  <si>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</si>
  <si>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</si>
  <si>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</si>
  <si>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</si>
  <si>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</si>
  <si>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</si>
  <si>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</si>
  <si>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</si>
  <si>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</si>
  <si>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</si>
  <si>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</si>
  <si>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</si>
  <si>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</si>
  <si>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</si>
  <si>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</si>
  <si>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</si>
  <si>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</si>
  <si>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</si>
  <si>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</si>
  <si>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</si>
  <si>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</si>
  <si>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</si>
  <si>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</si>
  <si>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</si>
  <si>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</si>
  <si>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</si>
  <si>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</si>
  <si>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</si>
  <si>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</si>
  <si>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</si>
  <si>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</si>
  <si>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</si>
  <si>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</si>
  <si>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</si>
  <si>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</si>
  <si>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</si>
  <si>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</si>
  <si>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</si>
  <si>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</si>
  <si>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</si>
  <si>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</si>
  <si>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</si>
  <si>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</si>
  <si>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</si>
  <si>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</si>
  <si>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</si>
  <si>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</si>
  <si>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</si>
  <si>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</si>
  <si>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</si>
  <si>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</si>
  <si>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</si>
  <si>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</si>
  <si>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</si>
  <si>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</si>
  <si>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</si>
  <si>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</si>
  <si>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</si>
  <si>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</si>
  <si>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</si>
  <si>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</si>
  <si>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</si>
  <si>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</si>
  <si>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</si>
  <si>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</si>
  <si>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</si>
  <si>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</si>
  <si>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</si>
  <si>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</si>
  <si>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</si>
  <si>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</si>
  <si>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</si>
  <si>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</si>
  <si>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</si>
  <si>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</si>
  <si>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</si>
  <si>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</si>
  <si>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</si>
  <si>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</si>
  <si>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</si>
  <si>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</si>
  <si>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</si>
  <si>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</si>
  <si>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</si>
  <si>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</si>
  <si>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</si>
  <si>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</si>
  <si>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</si>
  <si>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</si>
  <si>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</si>
  <si>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</si>
  <si>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</si>
  <si>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</si>
  <si>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</si>
  <si>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</si>
  <si>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</si>
  <si>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</si>
  <si>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</si>
  <si>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</si>
  <si>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</si>
  <si>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</si>
  <si>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</si>
  <si>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</si>
  <si>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</si>
  <si>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</si>
  <si>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</si>
  <si>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</si>
  <si>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</si>
  <si>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</si>
  <si>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</si>
  <si>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</si>
  <si>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</si>
  <si>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</si>
  <si>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</si>
  <si>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</si>
  <si>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</si>
  <si>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</si>
  <si>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</si>
  <si>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</si>
  <si>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</si>
  <si>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</si>
  <si>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</si>
  <si>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</si>
  <si>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</si>
  <si>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</si>
  <si>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</si>
  <si>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</si>
  <si>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</si>
  <si>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</si>
  <si>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</si>
  <si>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</si>
  <si>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</si>
  <si>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</si>
  <si>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</si>
  <si>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</si>
  <si>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</si>
  <si>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</si>
  <si>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</si>
  <si>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</si>
  <si>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</si>
  <si>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</si>
  <si>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</si>
  <si>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</si>
  <si>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</si>
  <si>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</si>
  <si>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</si>
  <si>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</si>
  <si>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</si>
  <si>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</si>
  <si>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</si>
  <si>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</si>
  <si>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</si>
  <si>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</si>
  <si>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</si>
  <si>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</si>
  <si>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</si>
  <si>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</si>
  <si>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</si>
  <si>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</si>
  <si>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</si>
  <si>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</si>
  <si>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</si>
  <si>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</si>
  <si>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</si>
  <si>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</si>
  <si>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</si>
  <si>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</si>
  <si>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</si>
  <si>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</si>
  <si>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</si>
  <si>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</si>
  <si>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</si>
  <si>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</si>
  <si>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</si>
  <si>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</si>
  <si>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</si>
  <si>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</si>
  <si>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</si>
  <si>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</si>
  <si>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</si>
  <si>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</si>
  <si>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</si>
  <si>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</si>
  <si>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</si>
  <si>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</si>
  <si>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</si>
  <si>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</si>
  <si>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</si>
  <si>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</si>
  <si>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</si>
  <si>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</si>
  <si>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</si>
  <si>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</si>
  <si>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</si>
  <si>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</si>
  <si>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</si>
  <si>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</si>
  <si>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</si>
  <si>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</si>
  <si>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</si>
  <si>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</si>
  <si>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</si>
  <si>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</si>
  <si>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</si>
  <si>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</si>
  <si>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</si>
  <si>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</si>
  <si>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</si>
  <si>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</si>
  <si>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</si>
  <si>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</si>
  <si>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</si>
  <si>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</si>
  <si>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</si>
  <si>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</si>
  <si>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</si>
  <si>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</si>
  <si>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</si>
  <si>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</si>
  <si>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</si>
  <si>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</si>
  <si>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</si>
  <si>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</si>
  <si>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</si>
  <si>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</si>
  <si>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</si>
  <si>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</si>
  <si>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</si>
  <si>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</si>
  <si>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</si>
  <si>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</si>
  <si>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</si>
  <si>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</si>
  <si>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</si>
  <si>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</si>
  <si>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</si>
  <si>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</si>
  <si>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</si>
  <si>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</si>
  <si>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</si>
  <si>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</si>
  <si>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</si>
  <si>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</si>
  <si>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</si>
  <si>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</si>
  <si>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</si>
  <si>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</si>
  <si>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</si>
  <si>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</si>
  <si>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</si>
  <si>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</si>
  <si>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</si>
  <si>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</si>
  <si>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</si>
  <si>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</si>
  <si>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</si>
  <si>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</si>
  <si>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</si>
  <si>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</si>
  <si>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</si>
  <si>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</si>
  <si>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</si>
  <si>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</si>
  <si>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</si>
  <si>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</si>
  <si>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</si>
  <si>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</si>
  <si>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</si>
  <si>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</si>
  <si>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</si>
  <si>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</si>
  <si>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</si>
  <si>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</si>
  <si>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</si>
  <si>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</si>
  <si>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</si>
  <si>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</si>
  <si>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</si>
  <si>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</si>
  <si>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</si>
  <si>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</si>
  <si>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</si>
  <si>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</si>
  <si>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</si>
  <si>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</si>
  <si>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</si>
  <si>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</si>
  <si>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</si>
  <si>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</si>
  <si>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</si>
  <si>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</si>
  <si>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</si>
  <si>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</si>
  <si>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</si>
  <si>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</si>
  <si>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</si>
  <si>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</si>
  <si>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</si>
  <si>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</si>
  <si>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</si>
  <si>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</si>
  <si>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</si>
  <si>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</si>
  <si>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</si>
  <si>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</si>
  <si>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</si>
  <si>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</si>
  <si>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</si>
  <si>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</si>
  <si>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</si>
  <si>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</si>
  <si>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</si>
  <si>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</si>
  <si>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</si>
  <si>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</si>
  <si>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</si>
  <si>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</si>
  <si>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</si>
  <si>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</si>
  <si>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</si>
  <si>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</si>
  <si>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</si>
  <si>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</si>
  <si>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</si>
  <si>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</si>
  <si>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</si>
  <si>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</si>
  <si>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</si>
  <si>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</si>
  <si>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</si>
  <si>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</si>
  <si>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</si>
  <si>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</si>
  <si>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</si>
  <si>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</si>
  <si>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</si>
  <si>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</si>
  <si>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</si>
  <si>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</si>
  <si>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</si>
  <si>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</si>
  <si>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</si>
  <si>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</si>
  <si>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</si>
  <si>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</si>
  <si>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</si>
  <si>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</si>
  <si>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</si>
  <si>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</si>
  <si>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</si>
  <si>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</si>
  <si>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</si>
  <si>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</si>
  <si>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</si>
  <si>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</si>
  <si>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</si>
  <si>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</si>
  <si>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</si>
  <si>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</si>
  <si>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</si>
  <si>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</si>
  <si>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</si>
  <si>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</si>
  <si>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</si>
  <si>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</si>
  <si>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</si>
  <si>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</si>
  <si>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</si>
  <si>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</si>
  <si>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</si>
  <si>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</si>
  <si>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</si>
  <si>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</si>
  <si>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</si>
  <si>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</si>
  <si>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</si>
  <si>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</si>
  <si>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</si>
  <si>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</si>
  <si>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</si>
  <si>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</si>
  <si>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</si>
  <si>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</si>
  <si>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</si>
  <si>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</si>
  <si>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</si>
  <si>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</si>
  <si>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</si>
  <si>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</si>
  <si>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</si>
  <si>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</si>
  <si>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</si>
  <si>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</si>
  <si>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</si>
  <si>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</si>
  <si>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</si>
  <si>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</si>
  <si>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</si>
  <si>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</si>
  <si>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</si>
  <si>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</si>
  <si>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</si>
  <si>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</si>
  <si>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</si>
  <si>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</si>
  <si>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</si>
  <si>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</si>
  <si>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</si>
  <si>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</si>
  <si>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</si>
  <si>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</si>
  <si>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</si>
  <si>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</si>
  <si>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</si>
  <si>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</si>
  <si>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</si>
  <si>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</si>
  <si>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</si>
  <si>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</si>
  <si>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</si>
  <si>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</si>
  <si>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</si>
  <si>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</si>
  <si>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</si>
  <si>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</si>
  <si>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</si>
  <si>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</si>
  <si>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</si>
  <si>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</si>
  <si>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</si>
  <si>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</si>
  <si>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</si>
  <si>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</si>
  <si>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</si>
  <si>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</si>
  <si>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</si>
  <si>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</si>
  <si>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</si>
  <si>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</si>
  <si>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</si>
  <si>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</si>
  <si>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</si>
  <si>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</si>
  <si>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</si>
  <si>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</si>
  <si>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</si>
  <si>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</si>
  <si>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</si>
  <si>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</si>
  <si>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</si>
  <si>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</si>
  <si>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</si>
  <si>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</si>
  <si>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</si>
  <si>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</si>
  <si>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</si>
  <si>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</si>
  <si>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</si>
  <si>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</si>
  <si>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</si>
  <si>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</si>
  <si>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</si>
  <si>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</si>
  <si>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</si>
  <si>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</si>
  <si>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</si>
  <si>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</si>
  <si>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</si>
  <si>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</si>
  <si>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</si>
  <si>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</si>
  <si>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</si>
  <si>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</si>
  <si>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</si>
  <si>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</si>
  <si>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</si>
  <si>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</si>
  <si>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</si>
  <si>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</si>
  <si>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</si>
  <si>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</si>
  <si>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</si>
  <si>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</si>
  <si>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</si>
  <si>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</si>
  <si>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</si>
  <si>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</si>
  <si>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</si>
  <si>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</si>
  <si>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</si>
  <si>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</si>
  <si>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</si>
  <si>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</si>
  <si>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</si>
  <si>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</si>
  <si>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</si>
  <si>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</si>
  <si>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</si>
  <si>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</si>
  <si>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</si>
  <si>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</si>
  <si>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</si>
  <si>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</si>
  <si>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</si>
  <si>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</si>
  <si>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</si>
  <si>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</si>
  <si>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</si>
  <si>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</si>
  <si>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</si>
  <si>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</si>
  <si>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</si>
  <si>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</si>
  <si>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</si>
  <si>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</si>
  <si>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</si>
  <si>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</si>
  <si>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</si>
  <si>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</si>
  <si>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</si>
  <si>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</si>
  <si>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</si>
  <si>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</si>
  <si>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</si>
  <si>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</si>
  <si>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</si>
  <si>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</si>
  <si>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</si>
  <si>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</si>
  <si>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</si>
  <si>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</si>
  <si>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</si>
  <si>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</si>
  <si>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</si>
  <si>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</si>
  <si>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</si>
  <si>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</si>
  <si>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</si>
  <si>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</si>
  <si>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</si>
  <si>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</si>
  <si>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</si>
  <si>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</si>
  <si>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</si>
  <si>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</si>
  <si>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</si>
  <si>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</si>
  <si>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</si>
  <si>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</si>
  <si>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</si>
  <si>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</si>
  <si>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</si>
  <si>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</si>
  <si>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</si>
  <si>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</si>
  <si>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</si>
  <si>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</si>
  <si>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</si>
  <si>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</si>
  <si>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</si>
  <si>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</si>
  <si>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</si>
  <si>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</si>
  <si>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</si>
  <si>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</si>
  <si>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</si>
  <si>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</si>
  <si>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</si>
  <si>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</si>
  <si>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</si>
  <si>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</si>
  <si>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</si>
  <si>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</si>
  <si>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</si>
  <si>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</si>
  <si>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</si>
  <si>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</si>
  <si>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</si>
  <si>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</si>
  <si>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</si>
  <si>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</si>
  <si>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</si>
  <si>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</si>
  <si>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</si>
  <si>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</si>
  <si>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</si>
  <si>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</si>
  <si>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</si>
  <si>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</si>
  <si>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</si>
  <si>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</si>
  <si>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</si>
  <si>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</si>
  <si>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</si>
  <si>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</si>
  <si>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</si>
  <si>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</si>
  <si>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</si>
  <si>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</si>
  <si>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</si>
  <si>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</si>
  <si>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</si>
  <si>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</si>
  <si>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</si>
  <si>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</si>
  <si>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</si>
  <si>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</si>
  <si>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</si>
  <si>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</si>
  <si>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</si>
  <si>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</si>
  <si>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</si>
  <si>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</si>
  <si>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</si>
  <si>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</si>
  <si>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</si>
  <si>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</si>
  <si>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</si>
  <si>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</si>
  <si>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</si>
  <si>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</si>
  <si>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</si>
  <si>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</si>
  <si>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</si>
  <si>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</si>
  <si>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</si>
  <si>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</si>
  <si>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</si>
  <si>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</si>
  <si>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</si>
  <si>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</si>
  <si>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</si>
  <si>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</si>
  <si>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</si>
  <si>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</si>
  <si>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</si>
  <si>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</si>
  <si>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</si>
  <si>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</si>
  <si>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</si>
  <si>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</si>
  <si>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</si>
  <si>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</si>
  <si>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</si>
  <si>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</si>
  <si>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</si>
  <si>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</si>
  <si>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</si>
  <si>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</si>
  <si>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</si>
  <si>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</si>
  <si>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</si>
  <si>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</si>
  <si>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</si>
  <si>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</si>
  <si>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</si>
  <si>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</si>
  <si>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</si>
  <si>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</si>
  <si>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</si>
  <si>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</si>
  <si>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</si>
  <si>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</si>
  <si>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</si>
  <si>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</si>
  <si>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</si>
  <si>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</si>
  <si>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</si>
  <si>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</si>
  <si>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</si>
  <si>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</si>
  <si>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</si>
  <si>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</si>
  <si>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</si>
  <si>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</si>
  <si>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</si>
  <si>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</si>
  <si>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</si>
  <si>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</si>
  <si>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</si>
  <si>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</si>
  <si>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</si>
  <si>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</si>
  <si>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</si>
  <si>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</si>
  <si>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</si>
  <si>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</si>
  <si>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</si>
  <si>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</si>
  <si>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</si>
  <si>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</si>
  <si>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</si>
  <si>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</si>
  <si>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</si>
  <si>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</si>
  <si>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</si>
  <si>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</si>
  <si>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</si>
  <si>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</si>
  <si>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</si>
  <si>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</si>
  <si>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</si>
  <si>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</si>
  <si>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</si>
  <si>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</si>
  <si>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</si>
  <si>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</si>
  <si>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</si>
  <si>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</si>
  <si>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</si>
  <si>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</si>
  <si>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</si>
  <si>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</si>
  <si>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</si>
  <si>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</si>
  <si>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</si>
  <si>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</si>
  <si>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</si>
  <si>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</si>
  <si>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</si>
  <si>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</si>
  <si>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</si>
  <si>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</si>
  <si>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</si>
  <si>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</si>
  <si>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</si>
  <si>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</si>
  <si>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</si>
  <si>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</si>
  <si>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</si>
  <si>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</si>
  <si>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</si>
  <si>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</si>
  <si>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</si>
  <si>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</si>
  <si>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</si>
  <si>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</si>
  <si>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</si>
  <si>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</si>
  <si>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</si>
  <si>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</si>
  <si>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</si>
  <si>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</si>
  <si>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</si>
  <si>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</si>
  <si>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</si>
  <si>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</si>
  <si>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</si>
  <si>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</si>
  <si>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</si>
  <si>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</si>
  <si>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</si>
  <si>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</si>
  <si>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</si>
  <si>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</si>
  <si>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</si>
  <si>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</si>
  <si>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</si>
  <si>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</si>
  <si>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</si>
  <si>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</si>
  <si>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</si>
  <si>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</si>
  <si>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</si>
  <si>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</si>
  <si>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</si>
  <si>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</si>
  <si>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</si>
  <si>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</si>
  <si>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</si>
  <si>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</si>
  <si>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</si>
  <si>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</si>
  <si>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</si>
  <si>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</si>
  <si>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</si>
  <si>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</si>
  <si>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</si>
  <si>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</si>
  <si>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</si>
  <si>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</si>
  <si>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</si>
  <si>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</si>
  <si>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</si>
  <si>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</si>
  <si>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</si>
  <si>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</si>
  <si>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</si>
  <si>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</si>
  <si>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</si>
  <si>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</si>
  <si>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</si>
  <si>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</si>
  <si>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</si>
  <si>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</si>
  <si>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</si>
  <si>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</si>
  <si>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</si>
  <si>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</si>
  <si>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</si>
  <si>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</si>
  <si>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</si>
  <si>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</si>
  <si>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</si>
  <si>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</si>
  <si>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</si>
  <si>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</si>
  <si>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</si>
  <si>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</si>
  <si>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</si>
  <si>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</si>
  <si>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</si>
  <si>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</si>
  <si>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</si>
  <si>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</si>
  <si>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</si>
  <si>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</si>
  <si>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</si>
  <si>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</si>
  <si>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</si>
  <si>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</si>
  <si>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</si>
  <si>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</si>
  <si>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</si>
  <si>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</si>
  <si>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</si>
  <si>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</si>
  <si>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</si>
  <si>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</si>
  <si>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</si>
  <si>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</si>
  <si>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</si>
  <si>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</si>
  <si>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</si>
  <si>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</si>
  <si>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</si>
  <si>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</si>
  <si>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</si>
  <si>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</si>
  <si>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</si>
  <si>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</si>
  <si>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</si>
  <si>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</si>
  <si>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</si>
  <si>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</si>
  <si>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</si>
  <si>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</si>
  <si>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</si>
  <si>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</si>
  <si>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</si>
  <si>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</si>
  <si>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</si>
  <si>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</si>
  <si>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</si>
  <si>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</si>
  <si>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</si>
  <si>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</si>
  <si>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</si>
  <si>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</si>
  <si>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</si>
  <si>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</si>
  <si>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</si>
  <si>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</si>
  <si>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</si>
  <si>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</si>
  <si>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</si>
  <si>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</si>
  <si>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</si>
  <si>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</si>
  <si>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</si>
  <si>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</si>
  <si>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</si>
  <si>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</si>
  <si>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</si>
  <si>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</si>
  <si>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</si>
  <si>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</si>
  <si>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</si>
  <si>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</si>
  <si>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</si>
  <si>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</si>
  <si>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</si>
  <si>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</si>
  <si>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</si>
  <si>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</si>
  <si>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</si>
  <si>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</si>
  <si>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</si>
  <si>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</si>
  <si>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</si>
  <si>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</si>
  <si>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</si>
  <si>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</si>
  <si>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</si>
  <si>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</si>
  <si>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</si>
  <si>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</si>
  <si>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</si>
  <si>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</si>
  <si>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</si>
  <si>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</si>
  <si>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</si>
  <si>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</si>
  <si>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</si>
  <si>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</si>
  <si>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</si>
  <si>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</si>
  <si>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</si>
  <si>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</si>
  <si>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</si>
  <si>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</si>
  <si>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</si>
  <si>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</si>
  <si>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</si>
  <si>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</si>
  <si>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</si>
  <si>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</si>
  <si>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</si>
  <si>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</si>
  <si>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</si>
  <si>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</si>
  <si>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</si>
  <si>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</si>
  <si>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</si>
  <si>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</si>
  <si>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</si>
  <si>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</si>
  <si>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</si>
  <si>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</si>
  <si>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</si>
  <si>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</si>
  <si>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</si>
  <si>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</si>
  <si>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</si>
  <si>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</si>
  <si>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</si>
  <si>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</si>
  <si>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</si>
  <si>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</si>
  <si>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</si>
  <si>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</si>
  <si>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</si>
  <si>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</si>
  <si>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</si>
  <si>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</si>
  <si>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</si>
  <si>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</si>
  <si>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</si>
  <si>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</si>
  <si>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</si>
  <si>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</si>
  <si>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</si>
  <si>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</si>
  <si>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</si>
  <si>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</si>
  <si>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</si>
  <si>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</si>
  <si>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</si>
  <si>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</si>
  <si>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</si>
  <si>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</si>
  <si>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</si>
  <si>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</si>
  <si>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</si>
  <si>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</si>
  <si>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</si>
  <si>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</si>
  <si>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</si>
  <si>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</si>
  <si>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</si>
  <si>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</si>
  <si>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</si>
  <si>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</si>
  <si>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</si>
  <si>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</si>
  <si>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</si>
  <si>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</si>
  <si>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</si>
  <si>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</si>
  <si>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</si>
  <si>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</si>
  <si>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</si>
  <si>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</si>
  <si>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</si>
  <si>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</si>
  <si>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</si>
  <si>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</si>
  <si>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</si>
  <si>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</si>
  <si>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</si>
  <si>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</si>
  <si>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</si>
  <si>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</si>
  <si>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</si>
  <si>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</si>
  <si>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</si>
  <si>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</si>
  <si>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</si>
  <si>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</si>
  <si>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</si>
  <si>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</si>
  <si>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</si>
  <si>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</si>
  <si>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</si>
  <si>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</si>
  <si>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</si>
  <si>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</si>
  <si>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</si>
  <si>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</si>
  <si>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</si>
  <si>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</si>
  <si>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</si>
  <si>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</si>
  <si>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</si>
  <si>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</si>
  <si>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</si>
  <si>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</si>
  <si>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</si>
  <si>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</si>
  <si>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</si>
  <si>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</si>
  <si>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</si>
  <si>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</si>
  <si>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</si>
  <si>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</si>
  <si>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</si>
  <si>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</si>
  <si>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</si>
  <si>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</si>
  <si>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</si>
  <si>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</si>
  <si>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</si>
  <si>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</si>
  <si>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</si>
  <si>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</si>
  <si>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</si>
  <si>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</si>
  <si>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</si>
  <si>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</si>
  <si>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</si>
  <si>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</si>
  <si>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</si>
  <si>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</si>
  <si>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</si>
  <si>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</si>
  <si>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</si>
  <si>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</si>
  <si>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</si>
  <si>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</si>
  <si>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</si>
  <si>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</si>
  <si>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</si>
  <si>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</si>
  <si>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</si>
  <si>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</si>
  <si>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</si>
  <si>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</si>
  <si>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</si>
  <si>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</si>
  <si>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</si>
  <si>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</si>
  <si>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</si>
  <si>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</si>
  <si>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</si>
  <si>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</si>
  <si>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</si>
  <si>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</si>
  <si>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</si>
  <si>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</si>
  <si>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</si>
  <si>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</si>
  <si>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</si>
  <si>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</si>
  <si>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</si>
  <si>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</si>
  <si>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</si>
  <si>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</si>
  <si>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</si>
  <si>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</si>
  <si>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</si>
  <si>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</si>
  <si>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</si>
  <si>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</si>
  <si>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</si>
  <si>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</si>
  <si>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</si>
  <si>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</si>
  <si>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</si>
  <si>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</si>
  <si>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</si>
  <si>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</si>
  <si>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</si>
  <si>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</si>
  <si>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</si>
  <si>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</si>
  <si>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</si>
  <si>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</si>
  <si>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</si>
  <si>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</si>
  <si>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</si>
  <si>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</si>
  <si>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</si>
  <si>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</si>
  <si>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</si>
  <si>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</si>
  <si>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</si>
  <si>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</si>
  <si>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</si>
  <si>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</si>
  <si>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</si>
  <si>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</si>
  <si>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</si>
  <si>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</si>
  <si>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</si>
  <si>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</si>
  <si>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</si>
  <si>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</si>
  <si>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</si>
  <si>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</si>
  <si>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</si>
  <si>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</si>
  <si>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</si>
  <si>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</si>
  <si>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</si>
  <si>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</si>
  <si>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</si>
  <si>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</si>
  <si>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</si>
  <si>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</si>
  <si>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</si>
  <si>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</si>
  <si>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</si>
  <si>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</si>
  <si>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</si>
  <si>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</si>
  <si>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</si>
  <si>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</si>
  <si>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</si>
  <si>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</si>
  <si>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</si>
  <si>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</si>
  <si>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</si>
  <si>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</si>
  <si>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</si>
  <si>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</si>
  <si>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</si>
  <si>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</si>
  <si>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</si>
  <si>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</si>
  <si>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</si>
  <si>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</si>
  <si>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</si>
  <si>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</si>
  <si>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</si>
  <si>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</si>
  <si>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</si>
  <si>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</si>
  <si>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</si>
  <si>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</si>
  <si>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</si>
  <si>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</si>
  <si>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</si>
  <si>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</si>
  <si>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</si>
  <si>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</si>
  <si>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</si>
  <si>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</si>
  <si>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</si>
  <si>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</si>
  <si>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</si>
  <si>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</si>
  <si>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</si>
  <si>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</si>
  <si>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</si>
  <si>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</si>
  <si>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</si>
  <si>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</si>
  <si>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</si>
  <si>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</si>
  <si>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</si>
  <si>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</si>
  <si>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</si>
  <si>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</si>
  <si>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</si>
  <si>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</si>
  <si>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</si>
  <si>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</si>
  <si>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</si>
  <si>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</si>
  <si>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</si>
  <si>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</si>
  <si>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</si>
  <si>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</si>
  <si>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</si>
  <si>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</si>
  <si>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</si>
  <si>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</si>
  <si>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</si>
  <si>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</si>
  <si>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</si>
  <si>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</si>
  <si>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</si>
  <si>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</si>
  <si>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</si>
  <si>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</si>
  <si>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</si>
  <si>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</si>
  <si>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</si>
  <si>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</si>
  <si>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</si>
  <si>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</si>
  <si>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</si>
  <si>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</si>
  <si>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</si>
  <si>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</si>
  <si>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</si>
  <si>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</si>
  <si>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</si>
  <si>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</si>
  <si>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</si>
  <si>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</si>
  <si>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</si>
  <si>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</si>
  <si>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</si>
  <si>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</si>
  <si>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</si>
  <si>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</si>
  <si>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</si>
  <si>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</si>
  <si>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</si>
  <si>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</si>
  <si>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</si>
  <si>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</si>
  <si>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</si>
  <si>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</si>
  <si>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</si>
  <si>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</si>
  <si>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</si>
  <si>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</si>
  <si>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</si>
  <si>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</si>
  <si>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</si>
  <si>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</si>
  <si>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</si>
  <si>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</si>
  <si>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</si>
  <si>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</si>
  <si>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</si>
  <si>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</si>
  <si>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</si>
  <si>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</si>
  <si>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</si>
  <si>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</si>
  <si>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</si>
  <si>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</si>
  <si>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</si>
  <si>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</si>
  <si>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</si>
  <si>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</si>
  <si>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</si>
  <si>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</si>
  <si>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</si>
  <si>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</si>
  <si>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</si>
  <si>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</si>
  <si>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</si>
  <si>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</si>
  <si>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</si>
  <si>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</si>
  <si>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</si>
  <si>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</si>
  <si>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</si>
  <si>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</si>
  <si>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</si>
  <si>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</si>
  <si>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</si>
  <si>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</si>
  <si>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</si>
  <si>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</si>
  <si>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</si>
  <si>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</si>
  <si>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</si>
  <si>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</si>
  <si>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</si>
  <si>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</si>
  <si>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</si>
  <si>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</si>
  <si>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</si>
  <si>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</si>
  <si>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</si>
  <si>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</si>
  <si>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</si>
  <si>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</si>
  <si>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</si>
  <si>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</si>
  <si>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</si>
  <si>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</si>
  <si>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</si>
  <si>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</si>
  <si>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</si>
  <si>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</si>
  <si>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</si>
  <si>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</si>
  <si>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</si>
  <si>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</si>
  <si>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</si>
  <si>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</si>
  <si>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</si>
  <si>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</si>
  <si>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</si>
  <si>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</si>
  <si>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</si>
  <si>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</si>
  <si>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</si>
  <si>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</si>
  <si>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</si>
  <si>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</si>
  <si>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</si>
  <si>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</si>
  <si>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</si>
  <si>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</si>
  <si>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</si>
  <si>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</si>
  <si>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</si>
  <si>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</si>
  <si>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</si>
  <si>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</si>
  <si>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</si>
  <si>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</si>
  <si>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</si>
  <si>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</si>
  <si>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</si>
  <si>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</si>
  <si>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</si>
  <si>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</si>
  <si>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</si>
  <si>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</si>
  <si>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</si>
  <si>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</si>
  <si>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</si>
  <si>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</si>
  <si>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</si>
  <si>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</si>
  <si>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</si>
  <si>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</si>
  <si>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</si>
  <si>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</si>
  <si>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</si>
  <si>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</si>
  <si>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</si>
  <si>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</si>
  <si>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</si>
  <si>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</si>
  <si>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</si>
  <si>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</si>
  <si>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</si>
  <si>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</si>
  <si>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</si>
  <si>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</si>
  <si>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</si>
  <si>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</si>
  <si>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</si>
  <si>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</si>
  <si>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</si>
  <si>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</si>
  <si>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</si>
  <si>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</si>
  <si>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</si>
  <si>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</si>
  <si>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</si>
  <si>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</si>
  <si>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</si>
  <si>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</si>
  <si>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</si>
  <si>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</si>
  <si>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</si>
  <si>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</si>
  <si>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</si>
  <si>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</si>
  <si>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</si>
  <si>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</si>
  <si>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</si>
  <si>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</si>
  <si>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</si>
  <si>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</si>
  <si>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</si>
  <si>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</si>
  <si>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</si>
  <si>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</si>
  <si>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</si>
  <si>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</si>
  <si>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</si>
  <si>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</si>
  <si>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</si>
  <si>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</si>
  <si>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</si>
  <si>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</si>
  <si>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</si>
  <si>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</si>
  <si>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</si>
  <si>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</si>
  <si>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</si>
  <si>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</si>
  <si>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</si>
  <si>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</si>
  <si>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</si>
  <si>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</si>
  <si>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</si>
  <si>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</si>
  <si>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</si>
  <si>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</si>
  <si>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</si>
  <si>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</si>
  <si>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</si>
  <si>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</si>
  <si>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</si>
  <si>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</si>
  <si>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</si>
  <si>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</si>
  <si>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</si>
  <si>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</si>
  <si>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</si>
  <si>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</si>
  <si>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</si>
  <si>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</si>
  <si>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</si>
  <si>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</si>
  <si>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</si>
  <si>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</si>
  <si>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</si>
  <si>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</si>
  <si>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</si>
  <si>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</si>
  <si>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</si>
  <si>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</si>
  <si>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</si>
  <si>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</si>
  <si>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</si>
  <si>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</si>
  <si>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</si>
  <si>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</si>
  <si>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</si>
  <si>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</si>
  <si>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</si>
  <si>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</si>
  <si>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</si>
  <si>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</si>
  <si>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</si>
  <si>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</si>
  <si>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</si>
  <si>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</si>
  <si>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</si>
  <si>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</si>
  <si>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</si>
  <si>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</si>
  <si>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</si>
  <si>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</si>
  <si>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</si>
  <si>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</si>
  <si>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</si>
  <si>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</si>
  <si>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</si>
  <si>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</si>
  <si>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</si>
  <si>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</si>
  <si>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</si>
  <si>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</si>
  <si>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</si>
  <si>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</si>
  <si>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</si>
  <si>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</si>
  <si>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</si>
  <si>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</si>
  <si>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</si>
  <si>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</si>
  <si>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</si>
  <si>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</si>
  <si>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</si>
  <si>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</si>
  <si>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</si>
  <si>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</si>
  <si>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</si>
  <si>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</si>
  <si>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</si>
  <si>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</si>
  <si>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</si>
  <si>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</si>
  <si>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</si>
  <si>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</si>
  <si>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</si>
  <si>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</si>
  <si>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</si>
  <si>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</si>
  <si>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</si>
  <si>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</si>
  <si>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</si>
  <si>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</si>
  <si>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</si>
  <si>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</si>
  <si>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</si>
  <si>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</si>
  <si>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</si>
  <si>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</si>
  <si>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</si>
  <si>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</si>
  <si>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</si>
  <si>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</si>
  <si>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</si>
  <si>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</si>
  <si>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</si>
  <si>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</si>
  <si>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</si>
  <si>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</si>
  <si>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</si>
  <si>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</si>
  <si>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</si>
  <si>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</si>
  <si>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</si>
  <si>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</si>
  <si>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</si>
  <si>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</si>
  <si>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</si>
  <si>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</si>
  <si>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</si>
  <si>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</si>
  <si>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</si>
  <si>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</si>
  <si>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</si>
  <si>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</si>
  <si>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</si>
  <si>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</si>
  <si>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</si>
  <si>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</si>
  <si>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</si>
  <si>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</si>
  <si>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</si>
  <si>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</si>
  <si>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</si>
  <si>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</si>
  <si>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</si>
  <si>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</si>
  <si>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</si>
  <si>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</si>
  <si>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</si>
  <si>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</si>
  <si>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</si>
  <si>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</si>
  <si>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</si>
  <si>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</si>
  <si>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</si>
  <si>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</si>
  <si>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</si>
  <si>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</si>
  <si>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</si>
  <si>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</si>
  <si>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</si>
  <si>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</si>
  <si>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</si>
  <si>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</si>
  <si>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</si>
  <si>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</si>
  <si>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</si>
  <si>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</si>
  <si>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</si>
  <si>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</si>
  <si>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</si>
  <si>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</si>
  <si>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</si>
  <si>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</si>
  <si>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</si>
  <si>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</si>
  <si>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</si>
  <si>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</si>
  <si>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</si>
  <si>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</si>
  <si>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</si>
  <si>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</si>
  <si>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</si>
  <si>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</si>
  <si>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</si>
  <si>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</si>
  <si>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</si>
  <si>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</si>
  <si>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</si>
  <si>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</si>
  <si>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</si>
  <si>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</si>
  <si>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</si>
  <si>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</si>
  <si>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</si>
  <si>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</si>
  <si>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</si>
  <si>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</si>
  <si>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</si>
  <si>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</si>
  <si>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</si>
  <si>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</si>
  <si>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</si>
  <si>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</si>
  <si>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</si>
  <si>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</si>
  <si>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</si>
  <si>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</si>
  <si>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</si>
  <si>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</si>
  <si>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</si>
  <si>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</si>
  <si>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</si>
  <si>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</si>
  <si>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</si>
  <si>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</si>
  <si>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</si>
  <si>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</si>
  <si>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</si>
  <si>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</si>
  <si>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</si>
  <si>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</si>
  <si>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</si>
  <si>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</si>
  <si>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</si>
  <si>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</si>
  <si>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</si>
  <si>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</si>
  <si>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</si>
  <si>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</si>
  <si>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</si>
  <si>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</si>
  <si>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</si>
  <si>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</si>
  <si>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</si>
  <si>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</si>
  <si>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</si>
  <si>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</si>
  <si>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</si>
  <si>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</si>
  <si>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</si>
  <si>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</si>
  <si>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</si>
  <si>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</si>
  <si>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</si>
  <si>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</si>
  <si>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</si>
  <si>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</si>
  <si>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</si>
  <si>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</si>
  <si>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</si>
  <si>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</si>
  <si>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</si>
  <si>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</si>
  <si>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</si>
  <si>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</si>
  <si>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</si>
  <si>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</si>
  <si>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</si>
  <si>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</si>
  <si>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</si>
  <si>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</si>
  <si>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</si>
  <si>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</si>
  <si>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</si>
  <si>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</si>
  <si>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</si>
  <si>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</si>
  <si>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</si>
  <si>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</si>
  <si>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</si>
  <si>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</si>
  <si>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</si>
  <si>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</si>
  <si>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</si>
  <si>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</si>
  <si>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</si>
  <si>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</si>
  <si>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</si>
  <si>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</si>
  <si>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</si>
  <si>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</si>
  <si>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</si>
  <si>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</si>
  <si>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</si>
  <si>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</si>
  <si>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</si>
  <si>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</si>
  <si>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</si>
  <si>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</si>
  <si>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</si>
  <si>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</si>
  <si>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</si>
  <si>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</si>
  <si>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</si>
  <si>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</si>
  <si>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</si>
  <si>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</si>
  <si>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</si>
  <si>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</si>
  <si>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</si>
  <si>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</si>
  <si>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</si>
  <si>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</si>
  <si>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</si>
  <si>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</si>
  <si>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</si>
  <si>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</si>
  <si>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</si>
  <si>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</si>
  <si>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</si>
  <si>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</si>
  <si>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</si>
  <si>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</si>
  <si>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</si>
  <si>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</si>
  <si>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</si>
  <si>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</si>
  <si>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</si>
  <si>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</si>
  <si>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</si>
  <si>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</si>
  <si>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</si>
  <si>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</si>
  <si>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</si>
  <si>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</si>
  <si>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</si>
  <si>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</si>
  <si>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</si>
  <si>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</si>
  <si>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</si>
  <si>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</si>
  <si>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</si>
  <si>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</si>
  <si>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</si>
  <si>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</si>
  <si>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</si>
  <si>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</si>
  <si>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</si>
  <si>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</si>
  <si>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</si>
  <si>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</si>
  <si>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</si>
  <si>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</si>
  <si>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</si>
  <si>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</si>
  <si>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</si>
  <si>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</si>
  <si>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</si>
  <si>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</si>
  <si>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</si>
  <si>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</si>
  <si>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</si>
  <si>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</si>
  <si>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</si>
  <si>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</si>
  <si>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</si>
  <si>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</si>
  <si>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</si>
  <si>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</si>
  <si>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</si>
  <si>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</si>
  <si>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</si>
  <si>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</si>
  <si>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</si>
  <si>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</si>
  <si>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</si>
  <si>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</si>
  <si>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</si>
  <si>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</si>
  <si>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</si>
  <si>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</si>
  <si>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</si>
  <si>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</si>
  <si>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</si>
  <si>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</si>
  <si>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</si>
  <si>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</si>
  <si>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</si>
  <si>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</si>
  <si>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</si>
  <si>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</si>
  <si>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</si>
  <si>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</si>
  <si>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</si>
  <si>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</si>
  <si>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</si>
  <si>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</si>
  <si>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</si>
  <si>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</si>
  <si>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</si>
  <si>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</si>
  <si>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</si>
  <si>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</si>
  <si>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</si>
  <si>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</si>
  <si>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</si>
  <si>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</si>
  <si>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</si>
  <si>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</si>
  <si>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</si>
  <si>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</si>
  <si>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</si>
  <si>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</si>
  <si>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</si>
  <si>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</si>
  <si>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</si>
  <si>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</si>
  <si>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</si>
  <si>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</si>
  <si>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</si>
  <si>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</si>
  <si>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</si>
  <si>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</si>
  <si>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</si>
  <si>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</si>
  <si>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</si>
  <si>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</si>
  <si>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</si>
  <si>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</si>
  <si>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</si>
  <si>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</si>
  <si>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</si>
  <si>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</si>
  <si>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</si>
  <si>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</si>
  <si>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</si>
  <si>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</si>
  <si>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</si>
  <si>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</si>
  <si>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</si>
  <si>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</si>
  <si>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</si>
  <si>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</si>
  <si>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</si>
  <si>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</si>
  <si>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</si>
  <si>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</si>
  <si>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</si>
  <si>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</si>
  <si>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</si>
  <si>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</si>
  <si>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</si>
  <si>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</si>
  <si>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</si>
  <si>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</si>
  <si>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</si>
  <si>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</si>
  <si>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</si>
  <si>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</si>
  <si>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</si>
  <si>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</si>
  <si>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</si>
  <si>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</si>
  <si>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</si>
  <si>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</si>
  <si>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</si>
  <si>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</si>
  <si>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</si>
  <si>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</si>
  <si>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</si>
  <si>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</si>
  <si>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</si>
  <si>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</si>
  <si>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</si>
  <si>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</si>
  <si>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</si>
  <si>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</si>
  <si>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</si>
  <si>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</si>
  <si>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</si>
  <si>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</si>
  <si>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</si>
  <si>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</si>
  <si>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</si>
  <si>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</si>
  <si>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</si>
  <si>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</si>
  <si>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</si>
  <si>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</si>
  <si>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</si>
  <si>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</si>
  <si>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</si>
  <si>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</si>
  <si>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</si>
  <si>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</si>
  <si>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</si>
  <si>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</si>
  <si>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</si>
  <si>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</si>
  <si>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</si>
  <si>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</si>
  <si>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</si>
  <si>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</si>
  <si>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</si>
  <si>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</si>
  <si>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</si>
  <si>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</si>
  <si>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</si>
  <si>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</si>
  <si>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</si>
  <si>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</si>
  <si>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</si>
  <si>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</si>
  <si>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</si>
  <si>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</si>
  <si>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</si>
  <si>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</si>
  <si>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</si>
  <si>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</si>
  <si>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</si>
  <si>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</si>
  <si>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</si>
  <si>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</si>
  <si>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</si>
  <si>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</si>
  <si>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</si>
  <si>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</si>
  <si>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</si>
  <si>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</si>
  <si>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</si>
  <si>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</si>
  <si>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</si>
  <si>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</si>
  <si>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</si>
  <si>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</si>
  <si>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</si>
  <si>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</si>
  <si>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</si>
  <si>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</si>
  <si>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</si>
  <si>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</si>
  <si>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</si>
  <si>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</si>
  <si>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</si>
  <si>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</si>
  <si>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</si>
  <si>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</si>
  <si>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</si>
  <si>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</si>
  <si>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</si>
  <si>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</si>
  <si>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</si>
  <si>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</si>
  <si>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</si>
  <si>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</si>
  <si>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</si>
  <si>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</si>
  <si>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</si>
  <si>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</si>
  <si>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</si>
  <si>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</si>
  <si>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</si>
  <si>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</si>
  <si>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</si>
  <si>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</si>
  <si>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</si>
  <si>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</si>
  <si>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</si>
  <si>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</si>
  <si>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</si>
  <si>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</si>
  <si>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</si>
  <si>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</si>
  <si>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</si>
  <si>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</si>
  <si>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</si>
  <si>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</si>
  <si>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</si>
  <si>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</si>
  <si>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</si>
  <si>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</si>
  <si>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</si>
  <si>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</si>
  <si>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</si>
  <si>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</si>
  <si>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</si>
  <si>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</si>
  <si>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</si>
  <si>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</si>
  <si>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</si>
  <si>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</si>
  <si>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</si>
  <si>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</si>
  <si>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</si>
  <si>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</si>
  <si>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</si>
  <si>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</si>
  <si>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</si>
  <si>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</si>
  <si>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</si>
  <si>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</si>
  <si>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</si>
  <si>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</si>
  <si>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</si>
  <si>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</si>
  <si>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</si>
  <si>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</si>
  <si>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</si>
  <si>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</si>
  <si>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</si>
  <si>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</si>
  <si>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</si>
  <si>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</si>
  <si>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</si>
  <si>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</si>
  <si>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</si>
  <si>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</si>
  <si>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</si>
  <si>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</si>
  <si>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</si>
  <si>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</si>
  <si>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</si>
  <si>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</si>
  <si>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</si>
  <si>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</si>
  <si>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</si>
  <si>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</si>
  <si>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</si>
  <si>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</si>
  <si>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</si>
  <si>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</si>
  <si>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</si>
  <si>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</si>
  <si>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</si>
  <si>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</si>
  <si>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</si>
  <si>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</si>
  <si>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</si>
  <si>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</si>
  <si>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</si>
  <si>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</si>
  <si>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</si>
  <si>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</si>
  <si>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</si>
  <si>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</si>
  <si>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</si>
  <si>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</si>
  <si>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</si>
  <si>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</si>
  <si>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</si>
  <si>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</si>
  <si>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</si>
  <si>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</si>
  <si>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</si>
  <si>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</si>
  <si>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</si>
  <si>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</si>
  <si>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</si>
  <si>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</si>
  <si>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</si>
  <si>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</si>
  <si>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</si>
  <si>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</si>
  <si>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</si>
  <si>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</si>
  <si>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</si>
  <si>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</si>
  <si>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</si>
  <si>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</si>
  <si>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</si>
  <si>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</si>
  <si>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</si>
  <si>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</si>
  <si>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</si>
  <si>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</si>
  <si>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</si>
  <si>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</si>
  <si>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</si>
  <si>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</si>
  <si>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</si>
  <si>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</si>
  <si>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</si>
  <si>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</si>
  <si>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</si>
  <si>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</si>
  <si>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</si>
  <si>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</si>
  <si>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</si>
  <si>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</si>
  <si>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</si>
  <si>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</si>
  <si>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</si>
  <si>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</si>
  <si>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</si>
  <si>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</si>
  <si>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</si>
  <si>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</si>
  <si>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</si>
  <si>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</si>
  <si>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</si>
  <si>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</si>
  <si>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</si>
  <si>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</si>
  <si>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</si>
  <si>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</si>
  <si>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</si>
  <si>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</si>
  <si>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</si>
  <si>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</si>
  <si>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</si>
  <si>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</si>
  <si>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</si>
  <si>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</si>
  <si>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</si>
  <si>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</si>
  <si>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</si>
  <si>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</si>
  <si>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</si>
  <si>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</si>
  <si>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</si>
  <si>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</si>
  <si>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</si>
  <si>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</si>
  <si>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</si>
  <si>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</si>
  <si>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</si>
  <si>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</si>
  <si>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</si>
  <si>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</si>
  <si>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</si>
  <si>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</si>
  <si>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</si>
  <si>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</si>
  <si>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</si>
  <si>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</si>
  <si>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</si>
  <si>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</si>
  <si>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</si>
  <si>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</si>
  <si>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</si>
  <si>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</si>
  <si>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</si>
  <si>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</si>
  <si>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</si>
  <si>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</si>
  <si>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</si>
  <si>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</si>
  <si>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</si>
  <si>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</si>
  <si>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</si>
  <si>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</si>
  <si>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</si>
  <si>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</si>
  <si>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</si>
  <si>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</si>
  <si>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</si>
  <si>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</si>
  <si>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</si>
  <si>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</si>
  <si>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</si>
  <si>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</si>
  <si>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</si>
  <si>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</si>
  <si>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</si>
  <si>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</si>
  <si>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</si>
  <si>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</si>
  <si>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</si>
  <si>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</si>
  <si>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</si>
  <si>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</si>
  <si>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</si>
  <si>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</si>
  <si>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</si>
  <si>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</si>
  <si>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</si>
  <si>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</si>
  <si>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</si>
  <si>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</si>
  <si>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</si>
  <si>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</si>
  <si>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</si>
  <si>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</si>
  <si>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</si>
  <si>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</si>
  <si>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</si>
  <si>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</si>
  <si>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</si>
  <si>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</si>
  <si>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</si>
  <si>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</si>
  <si>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</si>
  <si>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</si>
  <si>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</si>
  <si>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</si>
  <si>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</si>
  <si>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</si>
  <si>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</si>
  <si>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</si>
  <si>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</si>
  <si>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</si>
  <si>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</si>
  <si>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</si>
  <si>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</si>
  <si>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</si>
  <si>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</si>
  <si>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</si>
  <si>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</si>
  <si>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</si>
  <si>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</si>
  <si>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</si>
  <si>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</si>
  <si>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</si>
  <si>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</si>
  <si>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</si>
  <si>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</si>
  <si>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</si>
  <si>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</si>
  <si>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</si>
  <si>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</si>
  <si>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</si>
  <si>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</si>
  <si>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</si>
  <si>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</si>
  <si>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</si>
  <si>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</si>
  <si>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</si>
  <si>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</si>
  <si>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</si>
  <si>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</si>
  <si>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</si>
  <si>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</si>
  <si>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</si>
  <si>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</si>
  <si>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</si>
  <si>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</si>
  <si>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</si>
  <si>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</si>
  <si>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</si>
  <si>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</si>
  <si>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</si>
  <si>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</si>
  <si>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</si>
  <si>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</si>
  <si>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</si>
  <si>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</si>
  <si>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</si>
  <si>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</si>
  <si>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</si>
  <si>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</si>
  <si>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</si>
  <si>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</si>
  <si>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</si>
  <si>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</si>
  <si>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</si>
  <si>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</si>
  <si>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</si>
  <si>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</si>
  <si>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</si>
  <si>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</si>
  <si>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</si>
  <si>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</si>
  <si>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</si>
  <si>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</si>
  <si>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</si>
  <si>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</si>
  <si>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</si>
  <si>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</si>
  <si>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</si>
  <si>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</si>
  <si>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</si>
  <si>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</si>
  <si>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</si>
  <si>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</si>
  <si>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</si>
  <si>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</si>
  <si>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</si>
  <si>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</si>
  <si>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</si>
  <si>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</si>
  <si>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</si>
  <si>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</si>
  <si>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</si>
  <si>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</si>
  <si>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</si>
  <si>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</si>
  <si>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</si>
  <si>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</si>
  <si>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</si>
  <si>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</si>
  <si>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</si>
  <si>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</si>
  <si>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</si>
  <si>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</si>
  <si>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</si>
  <si>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</si>
  <si>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</si>
  <si>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</si>
  <si>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</si>
  <si>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</si>
  <si>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</si>
  <si>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</si>
  <si>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</si>
  <si>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</si>
  <si>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</si>
  <si>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</si>
  <si>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</si>
  <si>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</si>
  <si>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</si>
  <si>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</si>
  <si>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</si>
  <si>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</si>
  <si>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</si>
  <si>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</si>
  <si>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</si>
  <si>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</si>
  <si>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</si>
  <si>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</si>
  <si>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</si>
  <si>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</si>
  <si>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</si>
  <si>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</si>
  <si>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</si>
  <si>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</si>
  <si>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</si>
  <si>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</si>
  <si>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</si>
  <si>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</si>
  <si>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</si>
  <si>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</si>
  <si>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</si>
  <si>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</si>
  <si>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</si>
  <si>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</si>
  <si>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</si>
  <si>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</si>
  <si>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</si>
  <si>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</si>
  <si>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</si>
  <si>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</si>
  <si>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</si>
  <si>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</si>
  <si>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</si>
  <si>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</si>
  <si>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</si>
  <si>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</si>
  <si>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</si>
  <si>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</si>
  <si>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</si>
  <si>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</si>
  <si>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</si>
  <si>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</si>
  <si>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</si>
  <si>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</si>
  <si>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</si>
  <si>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</si>
  <si>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</si>
  <si>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</si>
  <si>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</si>
  <si>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</si>
  <si>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</si>
  <si>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</si>
  <si>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</si>
  <si>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</si>
  <si>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</si>
  <si>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</si>
  <si>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</si>
  <si>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</si>
  <si>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</si>
  <si>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</si>
  <si>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</si>
  <si>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</si>
  <si>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</si>
  <si>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</si>
  <si>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</si>
  <si>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</si>
  <si>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</si>
  <si>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</si>
  <si>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</si>
  <si>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</si>
  <si>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</si>
  <si>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</si>
  <si>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</si>
  <si>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</si>
  <si>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</si>
  <si>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</si>
  <si>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</si>
  <si>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</si>
  <si>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</si>
  <si>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</si>
  <si>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</si>
  <si>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</si>
  <si>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</si>
  <si>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</si>
  <si>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</si>
  <si>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</si>
  <si>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</si>
  <si>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</si>
  <si>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</si>
  <si>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</si>
  <si>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</si>
  <si>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</si>
  <si>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</si>
  <si>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</si>
  <si>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</si>
  <si>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</si>
  <si>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</si>
  <si>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</si>
  <si>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</si>
  <si>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</si>
  <si>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</si>
  <si>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</si>
  <si>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</si>
  <si>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</si>
  <si>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</si>
  <si>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</si>
  <si>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</si>
  <si>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</si>
  <si>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</si>
  <si>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</si>
  <si>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</si>
  <si>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</si>
  <si>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</si>
  <si>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</si>
  <si>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</si>
  <si>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</si>
  <si>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</si>
  <si>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</si>
  <si>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</si>
  <si>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</si>
  <si>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</si>
  <si>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</si>
  <si>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</si>
  <si>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</si>
  <si>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</si>
  <si>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</si>
  <si>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</si>
  <si>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</si>
  <si>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</si>
  <si>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</si>
  <si>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</si>
  <si>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</si>
  <si>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</si>
  <si>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</si>
  <si>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</si>
  <si>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</si>
  <si>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</si>
  <si>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</si>
  <si>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</si>
  <si>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</si>
  <si>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</si>
  <si>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</si>
  <si>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</si>
  <si>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</si>
  <si>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</si>
  <si>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</si>
  <si>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</si>
  <si>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</si>
  <si>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</si>
  <si>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</si>
  <si>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</si>
  <si>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</si>
  <si>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</si>
  <si>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</si>
  <si>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</si>
  <si>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</si>
  <si>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</si>
  <si>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</si>
  <si>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</si>
  <si>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</si>
  <si>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</si>
  <si>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</si>
  <si>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</si>
  <si>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</si>
  <si>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</si>
  <si>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</si>
  <si>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</si>
  <si>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</si>
  <si>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</si>
  <si>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</si>
  <si>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</si>
  <si>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</si>
  <si>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</si>
  <si>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</si>
  <si>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</si>
  <si>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</si>
  <si>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</si>
  <si>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</si>
  <si>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</si>
  <si>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</si>
  <si>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</si>
  <si>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</si>
  <si>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</si>
  <si>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</si>
  <si>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</si>
  <si>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</si>
  <si>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</si>
  <si>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</si>
  <si>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</si>
  <si>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</si>
  <si>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</si>
  <si>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</si>
  <si>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</si>
  <si>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</si>
  <si>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</si>
  <si>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</si>
  <si>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</si>
  <si>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</si>
  <si>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</si>
  <si>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</si>
  <si>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</si>
  <si>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</si>
  <si>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</si>
  <si>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</si>
  <si>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</si>
  <si>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</si>
  <si>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</si>
  <si>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</si>
  <si>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</si>
  <si>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</si>
  <si>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</si>
  <si>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</si>
  <si>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</si>
  <si>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</si>
  <si>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</si>
  <si>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</si>
  <si>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</si>
  <si>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</si>
  <si>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</si>
  <si>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</si>
  <si>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</si>
  <si>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</si>
  <si>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</si>
  <si>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</si>
  <si>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</si>
  <si>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</si>
  <si>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</si>
  <si>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</si>
  <si>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</si>
  <si>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</si>
  <si>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</si>
  <si>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</si>
  <si>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</si>
  <si>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</si>
  <si>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</si>
  <si>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</si>
  <si>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</si>
  <si>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</si>
  <si>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</si>
  <si>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</si>
  <si>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</si>
  <si>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</si>
  <si>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</si>
  <si>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</si>
  <si>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</si>
  <si>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</si>
  <si>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</si>
  <si>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</si>
  <si>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</si>
  <si>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</si>
  <si>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</si>
  <si>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</si>
  <si>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</si>
  <si>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</si>
  <si>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</si>
  <si>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</si>
  <si>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</si>
  <si>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</si>
  <si>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</si>
  <si>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</si>
  <si>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</si>
  <si>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</si>
  <si>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</si>
  <si>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</si>
  <si>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</si>
  <si>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</si>
  <si>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</si>
  <si>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</si>
  <si>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</si>
  <si>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</si>
  <si>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</si>
  <si>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</si>
  <si>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</si>
  <si>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</si>
  <si>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</si>
  <si>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</si>
  <si>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</si>
  <si>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</si>
  <si>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</si>
  <si>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</si>
  <si>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</si>
  <si>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</si>
  <si>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</si>
  <si>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</si>
  <si>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</si>
  <si>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</si>
  <si>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</si>
  <si>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</si>
  <si>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</si>
  <si>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</si>
  <si>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</si>
  <si>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</si>
  <si>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</si>
  <si>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</si>
  <si>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</si>
  <si>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</si>
  <si>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</si>
  <si>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</si>
  <si>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</si>
  <si>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</si>
  <si>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</si>
  <si>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</si>
  <si>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</si>
  <si>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</si>
  <si>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</si>
  <si>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</si>
  <si>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</si>
  <si>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</si>
  <si>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</si>
  <si>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</si>
  <si>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</si>
  <si>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</si>
  <si>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</si>
  <si>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</si>
  <si>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</si>
  <si>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</si>
  <si>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</si>
  <si>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</si>
  <si>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</si>
  <si>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</si>
  <si>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</si>
  <si>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</si>
  <si>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</si>
  <si>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</si>
  <si>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</si>
  <si>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</si>
  <si>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</si>
  <si>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</si>
  <si>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</si>
  <si>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</si>
  <si>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</si>
  <si>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</si>
  <si>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</si>
  <si>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</si>
  <si>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</si>
  <si>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</si>
  <si>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</si>
  <si>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</si>
  <si>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</si>
  <si>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</si>
  <si>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</si>
  <si>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</si>
  <si>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</si>
  <si>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</si>
  <si>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</si>
  <si>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</si>
  <si>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</si>
  <si>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</si>
  <si>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</si>
  <si>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</si>
  <si>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</si>
  <si>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</si>
  <si>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</si>
  <si>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</si>
  <si>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</si>
  <si>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</si>
  <si>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</si>
  <si>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</si>
  <si>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</si>
  <si>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</si>
  <si>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</si>
  <si>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</si>
  <si>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</si>
  <si>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</si>
  <si>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</si>
  <si>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</si>
  <si>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</si>
  <si>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</si>
  <si>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</si>
  <si>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</si>
  <si>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</si>
  <si>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</si>
  <si>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</si>
  <si>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</si>
  <si>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</si>
  <si>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</si>
  <si>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</si>
  <si>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</si>
  <si>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</si>
  <si>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</si>
  <si>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</si>
  <si>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</si>
  <si>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</si>
  <si>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</si>
  <si>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</si>
  <si>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</si>
  <si>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</si>
  <si>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</si>
  <si>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</si>
  <si>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</si>
  <si>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</si>
  <si>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</si>
  <si>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</si>
  <si>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</si>
  <si>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</si>
  <si>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</si>
  <si>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</si>
  <si>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</si>
  <si>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</si>
  <si>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</si>
  <si>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</si>
  <si>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</si>
  <si>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</si>
  <si>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</si>
  <si>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</si>
  <si>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</si>
  <si>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</si>
  <si>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</si>
  <si>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</si>
  <si>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</si>
  <si>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</si>
  <si>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</si>
  <si>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</si>
  <si>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</si>
  <si>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</si>
  <si>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</si>
  <si>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</si>
  <si>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</si>
  <si>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</si>
  <si>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</si>
  <si>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</si>
  <si>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</si>
  <si>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</si>
  <si>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</si>
  <si>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</si>
  <si>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</si>
  <si>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</si>
  <si>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</si>
  <si>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</si>
  <si>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</si>
  <si>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</si>
  <si>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</si>
  <si>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</si>
  <si>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</si>
  <si>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</si>
  <si>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</si>
  <si>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</si>
  <si>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</si>
  <si>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</si>
  <si>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</si>
  <si>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</si>
  <si>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</si>
  <si>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</si>
  <si>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</si>
  <si>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</si>
  <si>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</si>
  <si>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</si>
  <si>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</si>
  <si>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</si>
  <si>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</si>
  <si>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</si>
  <si>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</si>
  <si>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</si>
  <si>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</si>
  <si>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</si>
  <si>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</si>
  <si>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</si>
  <si>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</si>
  <si>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</si>
  <si>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</si>
  <si>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</si>
  <si>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</si>
  <si>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</si>
  <si>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</si>
  <si>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</si>
  <si>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</si>
  <si>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</si>
  <si>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</si>
  <si>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</si>
  <si>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</si>
  <si>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</si>
  <si>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</si>
  <si>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</si>
  <si>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</si>
  <si>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</si>
  <si>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</si>
  <si>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</si>
  <si>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</si>
  <si>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</si>
  <si>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</si>
  <si>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</si>
  <si>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</si>
  <si>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</si>
  <si>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</si>
  <si>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</si>
  <si>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</si>
  <si>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</si>
  <si>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</si>
  <si>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</si>
  <si>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</si>
  <si>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</si>
  <si>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</si>
  <si>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</si>
  <si>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</si>
  <si>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</si>
  <si>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</si>
  <si>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</si>
  <si>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</si>
  <si>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</si>
  <si>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</si>
  <si>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</si>
  <si>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</si>
  <si>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</si>
  <si>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</si>
  <si>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</si>
  <si>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</si>
  <si>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</si>
  <si>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</si>
  <si>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</si>
  <si>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</si>
  <si>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</si>
  <si>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</si>
  <si>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</si>
  <si>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</si>
  <si>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</si>
  <si>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</si>
  <si>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</si>
  <si>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</si>
  <si>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</si>
  <si>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</si>
  <si>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</si>
  <si>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</si>
  <si>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</si>
  <si>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</si>
  <si>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</si>
  <si>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</si>
  <si>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</si>
  <si>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</si>
  <si>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</si>
  <si>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</si>
  <si>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</si>
  <si>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</si>
  <si>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</si>
  <si>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</si>
  <si>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</si>
  <si>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</si>
  <si>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</si>
  <si>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</si>
  <si>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</si>
  <si>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</si>
  <si>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</si>
  <si>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</si>
  <si>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</si>
  <si>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</si>
  <si>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</si>
  <si>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</si>
  <si>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</si>
  <si>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</si>
  <si>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</si>
  <si>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</si>
  <si>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</si>
  <si>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</si>
  <si>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</si>
  <si>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</si>
  <si>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</si>
  <si>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</si>
  <si>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</si>
  <si>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</si>
  <si>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</si>
  <si>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</si>
  <si>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</si>
  <si>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</si>
  <si>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</si>
  <si>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</si>
  <si>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</si>
  <si>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</si>
  <si>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</si>
  <si>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</si>
  <si>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</si>
  <si>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</si>
  <si>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</si>
  <si>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</si>
  <si>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</si>
  <si>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</si>
  <si>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</si>
  <si>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</si>
  <si>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</si>
  <si>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</si>
  <si>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</si>
  <si>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</si>
  <si>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</si>
  <si>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</si>
  <si>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</si>
  <si>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</si>
  <si>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</si>
  <si>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</si>
  <si>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</si>
  <si>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</si>
  <si>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</si>
  <si>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</si>
  <si>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</si>
  <si>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</si>
  <si>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</si>
  <si>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</si>
  <si>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</si>
  <si>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</si>
  <si>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</si>
  <si>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</si>
  <si>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</si>
  <si>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</si>
  <si>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</si>
  <si>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</si>
  <si>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</si>
  <si>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</si>
  <si>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</si>
  <si>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</si>
  <si>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</si>
  <si>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</si>
  <si>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</si>
  <si>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</si>
  <si>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</si>
  <si>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</si>
  <si>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</si>
  <si>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</si>
  <si>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</si>
  <si>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</si>
  <si>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</si>
  <si>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</si>
  <si>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</si>
  <si>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</si>
  <si>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</si>
  <si>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</si>
  <si>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</si>
  <si>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</si>
  <si>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</si>
  <si>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</si>
  <si>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</si>
  <si>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</si>
  <si>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</si>
  <si>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</si>
  <si>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</si>
  <si>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</si>
  <si>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</si>
  <si>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</si>
  <si>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</si>
  <si>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</si>
  <si>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</si>
  <si>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</si>
  <si>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</si>
  <si>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</si>
  <si>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</si>
  <si>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</si>
  <si>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</si>
  <si>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</si>
  <si>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</si>
  <si>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</si>
  <si>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</si>
  <si>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</si>
  <si>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</si>
  <si>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</si>
  <si>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</si>
  <si>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</si>
  <si>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</si>
  <si>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</si>
  <si>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</si>
  <si>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</si>
  <si>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</si>
  <si>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</si>
  <si>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</si>
  <si>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</si>
  <si>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</si>
  <si>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</si>
  <si>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</si>
  <si>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</si>
  <si>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</si>
  <si>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</si>
  <si>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</si>
  <si>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</si>
  <si>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</si>
  <si>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</si>
  <si>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</si>
  <si>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</si>
  <si>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</si>
  <si>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</si>
  <si>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</si>
  <si>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</si>
  <si>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</si>
  <si>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</si>
  <si>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</si>
  <si>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</si>
  <si>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</si>
  <si>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</si>
  <si>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</si>
  <si>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</si>
  <si>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</si>
  <si>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</si>
  <si>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</si>
  <si>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</si>
  <si>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</si>
  <si>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</si>
  <si>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</si>
  <si>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</si>
  <si>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</si>
  <si>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</si>
  <si>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</si>
  <si>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</si>
  <si>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</si>
  <si>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</si>
  <si>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</si>
  <si>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</si>
  <si>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</si>
  <si>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</si>
  <si>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</si>
  <si>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</si>
  <si>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</si>
  <si>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</si>
  <si>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</si>
  <si>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</si>
  <si>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</si>
  <si>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</si>
  <si>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</si>
  <si>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</si>
  <si>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</si>
  <si>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</si>
  <si>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</si>
  <si>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</si>
  <si>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</si>
  <si>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</si>
  <si>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</si>
  <si>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</si>
  <si>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</si>
  <si>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</si>
  <si>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</si>
  <si>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</si>
  <si>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</si>
  <si>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</si>
  <si>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</si>
  <si>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</si>
  <si>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</si>
  <si>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</si>
  <si>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</si>
  <si>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</si>
  <si>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</si>
  <si>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</si>
  <si>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</si>
  <si>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</si>
  <si>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</si>
  <si>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</si>
  <si>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</si>
  <si>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</si>
  <si>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</si>
  <si>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</si>
  <si>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</si>
  <si>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</si>
  <si>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</si>
  <si>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</si>
  <si>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</si>
  <si>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</si>
  <si>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</si>
  <si>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</si>
  <si>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</si>
  <si>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</si>
  <si>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</si>
  <si>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</si>
  <si>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</si>
  <si>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</si>
  <si>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</si>
  <si>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</si>
  <si>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</si>
  <si>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</si>
  <si>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</si>
  <si>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</si>
  <si>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</si>
  <si>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</si>
  <si>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</si>
  <si>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</si>
  <si>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</si>
  <si>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</si>
  <si>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</si>
  <si>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</si>
  <si>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</si>
  <si>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</si>
  <si>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</si>
  <si>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</si>
  <si>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</si>
  <si>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</si>
  <si>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</si>
  <si>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</si>
  <si>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</si>
  <si>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</si>
  <si>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</si>
  <si>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</si>
  <si>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</si>
  <si>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</si>
  <si>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</si>
  <si>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</si>
  <si>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</si>
  <si>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</si>
  <si>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</si>
  <si>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</si>
  <si>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</si>
  <si>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</si>
  <si>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</si>
  <si>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</si>
  <si>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</si>
  <si>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</si>
  <si>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</si>
  <si>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</si>
  <si>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</si>
  <si>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</si>
  <si>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</si>
  <si>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</si>
  <si>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</si>
  <si>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</si>
  <si>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</si>
  <si>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</si>
  <si>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</si>
  <si>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</si>
  <si>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</si>
  <si>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</si>
  <si>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</si>
  <si>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</si>
  <si>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</si>
  <si>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</si>
  <si>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</si>
  <si>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</si>
  <si>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</si>
  <si>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</si>
  <si>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</si>
  <si>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</si>
  <si>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</si>
  <si>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</si>
  <si>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</si>
  <si>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</si>
  <si>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</si>
  <si>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</si>
  <si>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</si>
  <si>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</si>
  <si>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</si>
  <si>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</si>
  <si>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</si>
  <si>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</si>
  <si>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</si>
  <si>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</si>
  <si>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</si>
  <si>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</si>
  <si>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</si>
  <si>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</si>
  <si>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</si>
  <si>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</si>
  <si>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</si>
  <si>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</si>
  <si>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</si>
  <si>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</si>
  <si>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</si>
  <si>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</si>
  <si>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</si>
  <si>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</si>
  <si>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</si>
  <si>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</si>
  <si>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</si>
  <si>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</si>
  <si>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</si>
  <si>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</si>
  <si>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</si>
  <si>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</si>
  <si>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</si>
  <si>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</si>
  <si>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</si>
  <si>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</si>
  <si>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</si>
  <si>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</si>
  <si>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</si>
  <si>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</si>
  <si>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</si>
  <si>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</si>
  <si>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</si>
  <si>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</si>
  <si>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</si>
  <si>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</si>
  <si>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</si>
  <si>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</si>
  <si>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</si>
  <si>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</si>
  <si>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</si>
  <si>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</si>
  <si>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</si>
  <si>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</si>
  <si>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</si>
  <si>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</si>
  <si>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</si>
  <si>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</si>
  <si>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</si>
  <si>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</si>
  <si>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</si>
  <si>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</si>
  <si>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</si>
  <si>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</si>
  <si>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</si>
  <si>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</si>
  <si>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</si>
  <si>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</si>
  <si>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</si>
  <si>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</si>
  <si>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</si>
  <si>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</si>
  <si>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</si>
  <si>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</si>
  <si>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</si>
  <si>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</si>
  <si>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</si>
  <si>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</si>
  <si>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</si>
  <si>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</si>
  <si>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</si>
  <si>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</si>
  <si>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</si>
  <si>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</si>
  <si>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</si>
  <si>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</si>
  <si>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</si>
  <si>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</si>
  <si>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</si>
  <si>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</si>
  <si>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</si>
  <si>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</si>
  <si>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</si>
  <si>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</si>
  <si>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</si>
  <si>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</si>
  <si>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</si>
  <si>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</si>
  <si>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</si>
  <si>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</si>
  <si>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</si>
  <si>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</si>
  <si>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</si>
  <si>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</si>
  <si>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</si>
  <si>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</si>
  <si>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</si>
  <si>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</si>
  <si>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</si>
  <si>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</si>
  <si>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</si>
  <si>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</si>
  <si>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</si>
  <si>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</si>
  <si>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</si>
  <si>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</si>
  <si>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</si>
  <si>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</si>
  <si>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</si>
  <si>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</si>
  <si>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</si>
  <si>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</si>
  <si>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</si>
  <si>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</si>
  <si>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</si>
  <si>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</si>
  <si>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</si>
  <si>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</si>
  <si>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</si>
  <si>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</si>
  <si>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</si>
  <si>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</si>
  <si>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</si>
  <si>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</si>
  <si>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</si>
  <si>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</si>
  <si>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</si>
  <si>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</si>
  <si>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</si>
  <si>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</si>
  <si>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</si>
  <si>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</si>
  <si>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</si>
  <si>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</si>
  <si>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</si>
  <si>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</si>
  <si>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</si>
  <si>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</si>
  <si>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</si>
  <si>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</si>
  <si>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</si>
  <si>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</si>
  <si>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</si>
  <si>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</si>
  <si>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</si>
  <si>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</si>
  <si>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</si>
  <si>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</si>
  <si>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</si>
  <si>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</si>
  <si>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</si>
  <si>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</si>
  <si>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</si>
  <si>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</si>
  <si>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</si>
  <si>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</si>
  <si>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</si>
  <si>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</si>
  <si>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</si>
  <si>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</si>
  <si>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</si>
  <si>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</si>
  <si>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</si>
  <si>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</si>
  <si>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</si>
  <si>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</si>
  <si>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</si>
  <si>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</si>
  <si>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</si>
  <si>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</si>
  <si>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</si>
  <si>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</si>
  <si>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</si>
  <si>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</si>
  <si>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</si>
  <si>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</si>
  <si>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</si>
  <si>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</si>
  <si>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</si>
  <si>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</si>
  <si>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</si>
  <si>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</si>
  <si>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</si>
  <si>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</si>
  <si>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</si>
  <si>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</si>
  <si>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</si>
  <si>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</si>
  <si>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</si>
  <si>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</si>
  <si>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</si>
  <si>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</si>
  <si>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</si>
  <si>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</si>
  <si>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</si>
  <si>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</si>
  <si>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</si>
  <si>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</si>
  <si>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</si>
  <si>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</si>
  <si>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</si>
  <si>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</si>
  <si>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</si>
  <si>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</si>
  <si>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</si>
  <si>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</si>
  <si>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</si>
  <si>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</si>
  <si>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</si>
  <si>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</si>
  <si>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</si>
  <si>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</si>
  <si>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</si>
  <si>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</si>
  <si>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</si>
  <si>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</si>
  <si>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</si>
  <si>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</si>
  <si>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</si>
  <si>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</si>
  <si>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</si>
  <si>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</si>
  <si>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</si>
  <si>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</si>
  <si>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</si>
  <si>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</si>
  <si>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</si>
  <si>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</si>
  <si>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</si>
  <si>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</si>
  <si>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</si>
  <si>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</si>
  <si>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</si>
  <si>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</si>
  <si>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</si>
  <si>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</si>
  <si>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</si>
  <si>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</si>
  <si>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</si>
  <si>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</si>
  <si>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</si>
  <si>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</si>
  <si>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</si>
  <si>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</si>
  <si>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</si>
  <si>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</si>
  <si>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</si>
  <si>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</si>
  <si>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</si>
  <si>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</si>
  <si>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</si>
  <si>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</si>
  <si>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</si>
  <si>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</si>
  <si>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</si>
  <si>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</si>
  <si>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</si>
  <si>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</si>
  <si>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</si>
  <si>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</si>
  <si>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</si>
  <si>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</si>
  <si>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</si>
  <si>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</si>
  <si>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</si>
  <si>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</si>
  <si>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</si>
  <si>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</si>
  <si>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</si>
  <si>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</si>
  <si>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</si>
  <si>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</si>
  <si>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</si>
  <si>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</si>
  <si>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</si>
  <si>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</si>
  <si>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</si>
  <si>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</si>
  <si>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</si>
  <si>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</si>
  <si>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</si>
  <si>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</si>
  <si>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</si>
  <si>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</si>
  <si>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</si>
  <si>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</si>
  <si>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</si>
  <si>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</si>
  <si>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</si>
  <si>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</si>
  <si>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</si>
  <si>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</si>
  <si>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</si>
  <si>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</si>
  <si>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</si>
  <si>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</si>
  <si>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</si>
  <si>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</si>
  <si>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</si>
  <si>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</si>
  <si>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</si>
  <si>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</si>
  <si>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</si>
  <si>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</si>
  <si>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</si>
  <si>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</si>
  <si>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</si>
  <si>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</si>
  <si>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</si>
  <si>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</si>
  <si>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</si>
  <si>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</si>
  <si>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</si>
  <si>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</si>
  <si>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</si>
  <si>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</si>
  <si>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</si>
  <si>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</si>
  <si>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</si>
  <si>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</si>
  <si>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</si>
  <si>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</si>
  <si>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</si>
  <si>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</si>
  <si>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</si>
  <si>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</si>
  <si>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</si>
  <si>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</si>
  <si>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</si>
  <si>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</si>
  <si>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</si>
  <si>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</si>
  <si>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</si>
  <si>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</si>
  <si>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</si>
  <si>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</si>
  <si>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</si>
  <si>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</si>
  <si>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</si>
  <si>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</si>
  <si>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</si>
  <si>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</si>
  <si>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</si>
  <si>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</si>
  <si>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</si>
  <si>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</si>
  <si>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</si>
  <si>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</si>
  <si>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</si>
  <si>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</si>
  <si>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</si>
  <si>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</si>
  <si>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</si>
  <si>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</si>
  <si>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</si>
  <si>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</si>
  <si>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</si>
  <si>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</si>
  <si>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</si>
  <si>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</si>
  <si>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</si>
  <si>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</si>
  <si>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</si>
  <si>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</si>
  <si>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</si>
  <si>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</si>
  <si>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</si>
  <si>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</si>
  <si>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</si>
  <si>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</si>
  <si>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</si>
  <si>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</si>
  <si>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</si>
  <si>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</si>
  <si>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</si>
  <si>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</si>
  <si>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</si>
  <si>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</si>
  <si>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</si>
  <si>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</si>
  <si>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</si>
  <si>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</si>
  <si>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</si>
  <si>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</si>
  <si>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</si>
  <si>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</si>
  <si>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</si>
  <si>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</si>
  <si>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</si>
  <si>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</si>
  <si>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</si>
  <si>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</si>
  <si>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</si>
  <si>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</si>
  <si>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</si>
  <si>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</si>
  <si>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</si>
  <si>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</si>
  <si>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</si>
  <si>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</si>
  <si>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</si>
  <si>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</si>
  <si>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</si>
  <si>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</si>
  <si>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</si>
  <si>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</si>
  <si>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</si>
  <si>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</si>
  <si>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</si>
  <si>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</si>
  <si>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</si>
  <si>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</si>
  <si>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</si>
  <si>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</si>
  <si>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</si>
  <si>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</si>
  <si>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</si>
  <si>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</si>
  <si>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</si>
  <si>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</si>
  <si>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</si>
  <si>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</si>
  <si>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</si>
  <si>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</si>
  <si>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</si>
  <si>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</si>
  <si>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</si>
  <si>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</si>
  <si>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</si>
  <si>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</si>
  <si>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</si>
  <si>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</si>
  <si>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</si>
  <si>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</si>
  <si>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</si>
  <si>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</si>
  <si>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</si>
  <si>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</si>
  <si>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</si>
  <si>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</si>
  <si>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</si>
  <si>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</si>
  <si>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</si>
  <si>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</si>
  <si>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</si>
  <si>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</si>
  <si>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</si>
  <si>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</si>
  <si>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</si>
  <si>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</si>
  <si>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</si>
  <si>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</si>
  <si>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</si>
  <si>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</si>
  <si>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</si>
  <si>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</si>
  <si>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</si>
  <si>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</si>
  <si>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</si>
  <si>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</si>
  <si>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</si>
  <si>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</si>
  <si>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</si>
  <si>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</si>
  <si>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</si>
  <si>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</si>
  <si>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</si>
  <si>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</si>
  <si>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</si>
  <si>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</si>
  <si>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</si>
  <si>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</si>
  <si>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</si>
  <si>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</si>
  <si>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</si>
  <si>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</si>
  <si>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</si>
  <si>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</si>
  <si>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</si>
  <si>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</si>
  <si>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</si>
  <si>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</si>
  <si>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</si>
  <si>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</si>
  <si>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</si>
  <si>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</si>
  <si>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</si>
  <si>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</si>
  <si>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</si>
  <si>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</si>
  <si>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</si>
  <si>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</si>
  <si>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</si>
  <si>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</si>
  <si>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</si>
  <si>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</si>
  <si>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</si>
  <si>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</si>
  <si>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</si>
  <si>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</si>
  <si>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</si>
  <si>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</si>
  <si>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</si>
  <si>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</si>
  <si>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</si>
  <si>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</si>
  <si>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</si>
  <si>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</si>
  <si>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</si>
  <si>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</si>
  <si>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</si>
  <si>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</si>
  <si>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</si>
  <si>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</si>
  <si>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</si>
  <si>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</si>
  <si>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</si>
  <si>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</si>
  <si>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</si>
  <si>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</si>
  <si>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</si>
  <si>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</si>
  <si>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</si>
  <si>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</si>
  <si>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</si>
  <si>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</si>
  <si>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</si>
  <si>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</si>
  <si>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</si>
  <si>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</si>
  <si>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</si>
  <si>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</si>
  <si>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</si>
  <si>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</si>
  <si>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</si>
  <si>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</si>
  <si>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</si>
  <si>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</si>
  <si>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</si>
  <si>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</si>
  <si>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</si>
  <si>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</si>
  <si>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</si>
  <si>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</si>
  <si>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</si>
  <si>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</si>
  <si>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</si>
  <si>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</si>
  <si>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</si>
  <si>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</si>
  <si>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</si>
  <si>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</si>
  <si>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</si>
  <si>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</si>
  <si>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</si>
  <si>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</si>
  <si>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</si>
  <si>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</si>
  <si>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</si>
  <si>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</si>
  <si>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</si>
  <si>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</si>
  <si>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</si>
  <si>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</si>
  <si>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</si>
  <si>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</si>
  <si>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</si>
  <si>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</si>
  <si>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</si>
  <si>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</si>
  <si>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</si>
  <si>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</si>
  <si>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</si>
  <si>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</si>
  <si>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</si>
  <si>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</si>
  <si>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</si>
  <si>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</si>
  <si>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</si>
  <si>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</si>
  <si>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</si>
  <si>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</si>
  <si>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</si>
  <si>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</si>
  <si>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</si>
  <si>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</si>
  <si>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</si>
  <si>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</si>
  <si>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</si>
  <si>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</si>
  <si>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</si>
  <si>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</si>
  <si>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</si>
  <si>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</si>
  <si>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</si>
  <si>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</si>
  <si>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</si>
  <si>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</si>
  <si>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</si>
  <si>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</si>
  <si>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</si>
  <si>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</si>
  <si>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</si>
  <si>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</si>
  <si>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</si>
  <si>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</si>
  <si>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</si>
  <si>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</si>
  <si>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</si>
  <si>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</si>
  <si>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</si>
  <si>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</si>
  <si>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</si>
  <si>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</si>
  <si>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</si>
  <si>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</si>
  <si>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</si>
  <si>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</si>
  <si>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</si>
  <si>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</si>
  <si>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</si>
  <si>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</si>
  <si>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</si>
  <si>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</si>
  <si>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</si>
  <si>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</si>
  <si>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</si>
  <si>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</si>
  <si>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</si>
  <si>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</si>
  <si>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</si>
  <si>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</si>
  <si>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</si>
  <si>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</si>
  <si>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</si>
  <si>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</si>
  <si>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</si>
  <si>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</si>
  <si>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</si>
  <si>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</si>
  <si>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</si>
  <si>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</si>
  <si>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</si>
  <si>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</si>
  <si>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</si>
  <si>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</si>
  <si>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</si>
  <si>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</si>
  <si>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</si>
  <si>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</si>
  <si>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</si>
  <si>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</si>
  <si>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</si>
  <si>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</si>
  <si>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</si>
  <si>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</si>
  <si>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</si>
  <si>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</si>
  <si>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</si>
  <si>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</si>
  <si>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</si>
  <si>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</si>
  <si>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</si>
  <si>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</si>
  <si>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</si>
  <si>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</si>
  <si>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</si>
  <si>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</si>
  <si>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</si>
  <si>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</si>
  <si>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</si>
  <si>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</si>
  <si>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</si>
  <si>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</si>
  <si>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</si>
  <si>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</si>
  <si>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</si>
  <si>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</si>
  <si>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</si>
  <si>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</si>
  <si>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</si>
  <si>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</si>
  <si>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</si>
  <si>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</si>
  <si>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</si>
  <si>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</si>
  <si>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</si>
  <si>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</si>
  <si>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</si>
  <si>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</si>
  <si>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</si>
  <si>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</si>
  <si>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</si>
  <si>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</si>
  <si>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</si>
  <si>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</si>
  <si>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</si>
  <si>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</si>
  <si>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</si>
  <si>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</si>
  <si>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</si>
  <si>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</si>
  <si>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</si>
  <si>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</si>
  <si>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</si>
  <si>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</si>
  <si>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</si>
  <si>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</si>
  <si>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</si>
  <si>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</si>
  <si>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</si>
  <si>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</si>
  <si>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</si>
  <si>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</si>
  <si>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</si>
  <si>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</si>
  <si>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</si>
  <si>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</si>
  <si>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</si>
  <si>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</si>
  <si>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</si>
  <si>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</si>
  <si>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</si>
  <si>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</si>
  <si>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</si>
  <si>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</si>
  <si>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</si>
  <si>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</si>
  <si>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</si>
  <si>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</si>
  <si>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</si>
  <si>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</si>
  <si>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</si>
  <si>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</si>
  <si>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</si>
  <si>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</si>
  <si>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</si>
  <si>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</si>
  <si>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</si>
  <si>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</si>
  <si>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</si>
  <si>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</si>
  <si>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</si>
  <si>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</si>
  <si>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</si>
  <si>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</si>
  <si>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</si>
  <si>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</si>
  <si>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</si>
  <si>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</si>
  <si>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</si>
  <si>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</si>
  <si>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</si>
  <si>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</si>
  <si>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</si>
  <si>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</si>
  <si>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</si>
  <si>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</si>
  <si>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</si>
  <si>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</si>
  <si>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</si>
  <si>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</si>
  <si>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</si>
  <si>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</si>
  <si>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</si>
  <si>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</si>
  <si>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</si>
  <si>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</si>
  <si>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</si>
  <si>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</si>
  <si>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</si>
  <si>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</si>
  <si>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</si>
  <si>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</si>
  <si>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</si>
  <si>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</si>
  <si>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</si>
  <si>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</si>
  <si>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</si>
  <si>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</si>
  <si>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</si>
  <si>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</si>
  <si>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</si>
  <si>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</si>
  <si>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</si>
  <si>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</si>
  <si>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</si>
  <si>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</si>
  <si>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</si>
  <si>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</si>
  <si>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</si>
  <si>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</si>
  <si>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</si>
  <si>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</si>
  <si>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</si>
  <si>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</si>
  <si>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</si>
  <si>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</si>
  <si>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</si>
  <si>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</si>
  <si>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</si>
  <si>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</si>
  <si>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</si>
  <si>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</si>
  <si>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</si>
  <si>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</si>
  <si>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</si>
  <si>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</si>
  <si>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</si>
  <si>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</si>
  <si>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</si>
  <si>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</si>
  <si>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</si>
  <si>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</si>
  <si>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</si>
  <si>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</si>
  <si>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</si>
  <si>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</si>
  <si>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</si>
  <si>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</si>
  <si>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</si>
  <si>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</si>
  <si>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</si>
  <si>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</si>
  <si>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</si>
  <si>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</si>
  <si>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</si>
  <si>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</si>
  <si>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</si>
  <si>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</si>
  <si>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</si>
  <si>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</si>
  <si>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</si>
  <si>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</si>
  <si>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</si>
  <si>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</si>
  <si>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</si>
  <si>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</si>
  <si>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</si>
  <si>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</si>
  <si>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</si>
  <si>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</si>
  <si>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</si>
  <si>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</si>
  <si>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</si>
  <si>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</si>
  <si>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</si>
  <si>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</si>
  <si>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</si>
  <si>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</si>
  <si>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</si>
  <si>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</si>
  <si>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</si>
  <si>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</si>
  <si>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</si>
  <si>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</si>
  <si>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</si>
  <si>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</si>
  <si>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</si>
  <si>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</si>
  <si>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</si>
  <si>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</si>
  <si>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</si>
  <si>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</si>
  <si>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</si>
  <si>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</si>
  <si>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</si>
  <si>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</si>
  <si>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</si>
  <si>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</si>
  <si>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</si>
  <si>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</si>
  <si>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</si>
  <si>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</si>
  <si>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</si>
  <si>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</si>
  <si>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</si>
  <si>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</si>
  <si>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</si>
  <si>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</si>
  <si>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</si>
  <si>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</si>
  <si>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</si>
  <si>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</si>
  <si>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</si>
  <si>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</si>
  <si>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</si>
  <si>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</si>
  <si>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</si>
  <si>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</si>
  <si>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</si>
  <si>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</si>
  <si>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</si>
  <si>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</si>
  <si>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</si>
  <si>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</si>
  <si>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</si>
  <si>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</si>
  <si>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</si>
  <si>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</si>
  <si>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</si>
  <si>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</si>
  <si>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</si>
  <si>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</si>
  <si>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</si>
  <si>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</si>
  <si>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</si>
  <si>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</si>
  <si>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</si>
  <si>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</si>
  <si>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</si>
  <si>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</si>
  <si>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</si>
  <si>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</si>
  <si>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</si>
  <si>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</si>
  <si>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</si>
  <si>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</si>
  <si>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</si>
  <si>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</si>
  <si>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</si>
  <si>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</si>
  <si>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</si>
  <si>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</si>
  <si>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</si>
  <si>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</si>
  <si>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</si>
  <si>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</si>
  <si>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</si>
  <si>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</si>
  <si>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</si>
  <si>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</si>
  <si>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</si>
  <si>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</si>
  <si>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</si>
  <si>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</si>
  <si>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</si>
  <si>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</si>
  <si>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</si>
  <si>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</si>
  <si>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</si>
  <si>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</si>
  <si>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</si>
  <si>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</si>
  <si>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</si>
  <si>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</si>
  <si>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</si>
  <si>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</si>
  <si>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</si>
  <si>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</si>
  <si>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</si>
  <si>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</si>
  <si>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</si>
  <si>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</si>
  <si>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</si>
  <si>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</si>
  <si>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</si>
  <si>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</si>
  <si>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</si>
  <si>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</si>
  <si>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</si>
  <si>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</si>
  <si>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</si>
  <si>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</si>
  <si>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</si>
  <si>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</si>
  <si>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</si>
  <si>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</si>
  <si>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</si>
  <si>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</si>
  <si>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</si>
  <si>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</si>
  <si>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</si>
  <si>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</si>
  <si>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</si>
  <si>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</si>
  <si>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</si>
  <si>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</si>
  <si>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</si>
  <si>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</si>
  <si>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</si>
  <si>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</si>
  <si>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</si>
  <si>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</si>
  <si>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</si>
  <si>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</si>
  <si>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</si>
  <si>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</si>
  <si>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</si>
  <si>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</si>
  <si>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</si>
  <si>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</si>
  <si>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</si>
  <si>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</si>
  <si>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</si>
  <si>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</si>
  <si>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</si>
  <si>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</si>
  <si>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</si>
  <si>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</si>
  <si>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</si>
  <si>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</si>
  <si>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</si>
  <si>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</si>
  <si>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</si>
  <si>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</si>
  <si>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</si>
  <si>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</si>
  <si>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</si>
  <si>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</si>
  <si>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</si>
  <si>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</si>
  <si>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</si>
  <si>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</si>
  <si>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</si>
  <si>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</si>
  <si>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</si>
  <si>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</si>
  <si>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</si>
  <si>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</si>
  <si>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</si>
  <si>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</si>
  <si>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</si>
  <si>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</si>
  <si>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</si>
  <si>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</si>
  <si>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</si>
  <si>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</si>
  <si>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</si>
  <si>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</si>
  <si>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</si>
  <si>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</si>
  <si>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</si>
  <si>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</si>
  <si>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</si>
  <si>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</si>
  <si>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</si>
  <si>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</si>
  <si>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</si>
  <si>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</si>
  <si>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</si>
  <si>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</si>
  <si>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</si>
  <si>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</si>
  <si>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</si>
  <si>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</si>
  <si>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</si>
  <si>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</si>
  <si>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</si>
  <si>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</si>
  <si>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</si>
  <si>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</si>
  <si>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</si>
  <si>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</si>
  <si>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</si>
  <si>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</si>
  <si>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</si>
  <si>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</si>
  <si>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</si>
  <si>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</si>
  <si>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</si>
  <si>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</si>
  <si>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</si>
  <si>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</si>
  <si>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</si>
  <si>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</si>
  <si>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</si>
  <si>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</si>
  <si>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</si>
  <si>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</si>
  <si>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</si>
  <si>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</si>
  <si>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</si>
  <si>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</si>
  <si>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</si>
  <si>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</si>
  <si>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</si>
  <si>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</si>
  <si>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</si>
  <si>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</si>
  <si>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</si>
  <si>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</si>
  <si>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</si>
  <si>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</si>
  <si>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</si>
  <si>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</si>
  <si>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</si>
  <si>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</si>
  <si>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</si>
  <si>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</si>
  <si>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</si>
  <si>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</si>
  <si>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</si>
  <si>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</si>
  <si>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</si>
  <si>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</si>
  <si>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</si>
  <si>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</si>
  <si>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</si>
  <si>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</si>
  <si>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</si>
  <si>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</si>
  <si>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</si>
  <si>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</si>
  <si>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</si>
  <si>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</si>
  <si>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</si>
  <si>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</si>
  <si>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</si>
  <si>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</si>
  <si>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</si>
  <si>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</si>
  <si>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</si>
  <si>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</si>
  <si>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</si>
  <si>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</si>
  <si>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</si>
  <si>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</si>
  <si>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</si>
  <si>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</si>
  <si>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</si>
  <si>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</si>
  <si>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</si>
  <si>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</si>
  <si>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</si>
  <si>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</si>
  <si>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</si>
  <si>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</si>
  <si>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</si>
  <si>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</si>
  <si>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</si>
  <si>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</si>
  <si>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</si>
  <si>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</si>
  <si>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</si>
  <si>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</si>
  <si>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</si>
  <si>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</si>
  <si>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</si>
  <si>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</si>
  <si>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</si>
  <si>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</si>
  <si>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</si>
  <si>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</si>
  <si>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</si>
  <si>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</si>
  <si>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</si>
  <si>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</si>
  <si>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</si>
  <si>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</si>
  <si>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</si>
  <si>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</si>
  <si>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</si>
  <si>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</si>
  <si>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</si>
  <si>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</si>
  <si>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</si>
  <si>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</si>
  <si>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</si>
  <si>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</si>
  <si>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</si>
  <si>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</si>
  <si>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</si>
  <si>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</si>
  <si>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</si>
  <si>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</si>
  <si>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</si>
  <si>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</si>
  <si>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</si>
  <si>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</si>
  <si>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</si>
  <si>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</si>
  <si>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</si>
  <si>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</si>
  <si>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</si>
  <si>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</si>
  <si>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</si>
  <si>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</si>
  <si>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</si>
  <si>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</si>
  <si>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</si>
  <si>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</si>
  <si>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</si>
  <si>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</si>
  <si>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</si>
  <si>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</si>
  <si>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</si>
  <si>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</si>
  <si>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</si>
  <si>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</si>
  <si>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</si>
  <si>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</si>
  <si>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</si>
  <si>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</si>
  <si>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</si>
  <si>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</si>
  <si>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</si>
  <si>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</si>
  <si>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</si>
  <si>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</si>
  <si>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</si>
  <si>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</si>
  <si>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</si>
  <si>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</si>
  <si>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</si>
  <si>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</si>
  <si>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</si>
  <si>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</si>
  <si>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</si>
  <si>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</si>
  <si>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</si>
  <si>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</si>
  <si>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</si>
  <si>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</si>
  <si>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</si>
  <si>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</si>
  <si>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</si>
  <si>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</si>
  <si>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</si>
  <si>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</si>
  <si>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</si>
  <si>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</si>
  <si>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</si>
  <si>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</si>
  <si>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</si>
  <si>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</si>
  <si>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</si>
  <si>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</si>
  <si>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</si>
  <si>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</si>
  <si>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</si>
  <si>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</si>
  <si>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</si>
  <si>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</si>
  <si>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</si>
  <si>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</si>
  <si>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</si>
  <si>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</si>
  <si>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</si>
  <si>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</si>
  <si>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</si>
  <si>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</si>
  <si>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</si>
  <si>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</si>
  <si>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</si>
  <si>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</si>
  <si>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</si>
  <si>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</si>
  <si>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</si>
  <si>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</si>
  <si>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</si>
  <si>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</si>
  <si>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</si>
  <si>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</si>
  <si>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</si>
  <si>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</si>
  <si>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</si>
  <si>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</si>
  <si>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</si>
  <si>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</si>
  <si>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</si>
  <si>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</si>
  <si>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</si>
  <si>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</si>
  <si>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</si>
  <si>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</si>
  <si>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</si>
  <si>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</si>
  <si>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</si>
  <si>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</si>
  <si>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</si>
  <si>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</si>
  <si>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</si>
  <si>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</si>
  <si>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</si>
  <si>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</si>
  <si>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</si>
  <si>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</si>
  <si>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</si>
  <si>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</si>
  <si>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</si>
  <si>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</si>
  <si>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</si>
  <si>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</si>
  <si>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</si>
  <si>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</si>
  <si>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</si>
  <si>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</si>
  <si>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</si>
  <si>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</si>
  <si>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</si>
  <si>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</si>
  <si>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</si>
  <si>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</si>
  <si>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</si>
  <si>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</si>
  <si>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</si>
  <si>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</si>
  <si>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</si>
  <si>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</si>
  <si>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</si>
  <si>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</si>
  <si>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</si>
  <si>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</si>
  <si>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</si>
  <si>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</si>
  <si>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</si>
  <si>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</si>
  <si>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</si>
  <si>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</si>
  <si>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</si>
  <si>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</si>
  <si>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</si>
  <si>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</si>
  <si>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</si>
  <si>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</si>
  <si>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</si>
  <si>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</si>
  <si>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</si>
  <si>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</si>
  <si>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</si>
  <si>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</si>
  <si>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</si>
  <si>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</si>
  <si>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</si>
  <si>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</si>
  <si>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</si>
  <si>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</si>
  <si>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</si>
  <si>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</si>
  <si>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</si>
  <si>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</si>
  <si>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</si>
  <si>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</si>
  <si>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</si>
  <si>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</si>
  <si>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</si>
  <si>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</si>
  <si>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</si>
  <si>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</si>
  <si>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</si>
  <si>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</si>
  <si>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</si>
  <si>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</si>
  <si>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</si>
  <si>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</si>
  <si>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</si>
  <si>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</si>
  <si>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</si>
  <si>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</si>
  <si>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</si>
  <si>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</si>
  <si>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</si>
  <si>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</si>
  <si>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</si>
  <si>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</si>
  <si>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</si>
  <si>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</si>
  <si>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</si>
  <si>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</si>
  <si>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</si>
  <si>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</si>
  <si>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</si>
  <si>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</si>
  <si>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</si>
  <si>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</si>
  <si>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</si>
  <si>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</si>
  <si>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</si>
  <si>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</si>
  <si>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</si>
  <si>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</si>
  <si>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</si>
  <si>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</si>
  <si>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</si>
  <si>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</si>
  <si>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</si>
  <si>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</si>
  <si>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</si>
  <si>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</si>
  <si>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</si>
  <si>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</si>
  <si>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</si>
  <si>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</si>
  <si>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</si>
  <si>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</si>
  <si>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</si>
  <si>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</si>
  <si>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</si>
  <si>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</si>
  <si>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</si>
  <si>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</si>
  <si>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</si>
  <si>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</si>
  <si>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</si>
  <si>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</si>
  <si>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</si>
  <si>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</si>
  <si>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</si>
  <si>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</si>
  <si>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</si>
  <si>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</si>
  <si>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</si>
  <si>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</si>
  <si>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</si>
  <si>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</si>
  <si>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</si>
  <si>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</si>
  <si>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</si>
  <si>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</si>
  <si>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</si>
  <si>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</si>
  <si>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</si>
  <si>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</si>
  <si>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</si>
  <si>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</si>
  <si>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</si>
  <si>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</si>
  <si>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</si>
  <si>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</si>
  <si>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</si>
  <si>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</si>
  <si>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</si>
  <si>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</si>
  <si>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</si>
  <si>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</si>
  <si>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</si>
  <si>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</si>
  <si>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</si>
  <si>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</si>
  <si>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</si>
  <si>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</si>
  <si>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</si>
  <si>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</si>
  <si>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</si>
  <si>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</si>
  <si>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</si>
  <si>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</si>
  <si>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</si>
  <si>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</si>
  <si>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</si>
  <si>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</si>
  <si>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</si>
  <si>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</si>
  <si>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</si>
  <si>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</si>
  <si>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</si>
  <si>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</si>
  <si>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</si>
  <si>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</si>
  <si>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</si>
  <si>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</si>
  <si>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</si>
  <si>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</si>
  <si>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</si>
  <si>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</si>
  <si>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</si>
  <si>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</si>
  <si>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</si>
  <si>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</si>
  <si>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</si>
  <si>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</si>
  <si>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</si>
  <si>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</si>
  <si>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</si>
  <si>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</si>
  <si>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</si>
  <si>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</si>
  <si>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</si>
  <si>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</si>
  <si>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</si>
  <si>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</si>
  <si>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</si>
  <si>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</si>
  <si>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</si>
  <si>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</si>
  <si>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</si>
  <si>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</si>
  <si>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</si>
  <si>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</si>
  <si>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</si>
  <si>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</si>
  <si>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</si>
  <si>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</si>
  <si>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</si>
  <si>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</si>
  <si>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</si>
  <si>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</si>
  <si>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</si>
  <si>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</si>
  <si>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</si>
  <si>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</si>
  <si>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</si>
  <si>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</si>
  <si>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</si>
  <si>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</si>
  <si>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</si>
  <si>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</si>
  <si>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</si>
  <si>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</si>
  <si>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</si>
  <si>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</si>
  <si>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</si>
  <si>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</si>
  <si>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</si>
  <si>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</si>
  <si>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</si>
  <si>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</si>
  <si>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</si>
  <si>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</si>
  <si>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</si>
  <si>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</si>
  <si>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</si>
  <si>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</si>
  <si>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</si>
  <si>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</si>
  <si>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</si>
  <si>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</si>
  <si>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</si>
  <si>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</si>
  <si>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</si>
  <si>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</si>
  <si>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</si>
  <si>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</si>
  <si>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</si>
  <si>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</si>
  <si>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</si>
  <si>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</si>
  <si>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</si>
  <si>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</si>
  <si>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</si>
  <si>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</si>
  <si>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</si>
  <si>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</si>
  <si>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</si>
  <si>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</si>
  <si>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</si>
  <si>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</si>
  <si>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</si>
  <si>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</si>
  <si>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</si>
  <si>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</si>
  <si>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</si>
  <si>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</si>
  <si>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</si>
  <si>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</si>
  <si>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</si>
  <si>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</si>
  <si>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</si>
  <si>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</si>
  <si>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</si>
  <si>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</si>
  <si>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</si>
  <si>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</si>
  <si>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</si>
  <si>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</si>
  <si>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</si>
  <si>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</si>
  <si>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</si>
  <si>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</si>
  <si>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</si>
  <si>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</si>
  <si>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</si>
  <si>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</si>
  <si>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</si>
  <si>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</si>
  <si>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</si>
  <si>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</si>
  <si>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</si>
  <si>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</si>
  <si>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</si>
  <si>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</si>
  <si>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</si>
  <si>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</si>
  <si>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</si>
  <si>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</si>
  <si>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</si>
  <si>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</si>
  <si>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</si>
  <si>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</si>
  <si>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</si>
  <si>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</si>
  <si>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</si>
  <si>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</si>
  <si>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</si>
  <si>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</si>
  <si>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</si>
  <si>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</si>
  <si>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</si>
  <si>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</si>
  <si>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</si>
  <si>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</si>
  <si>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</si>
  <si>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</si>
  <si>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</si>
  <si>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</si>
  <si>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</si>
  <si>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</si>
  <si>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</si>
  <si>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</si>
  <si>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</si>
  <si>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</si>
  <si>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</si>
  <si>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</si>
  <si>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</si>
  <si>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</si>
  <si>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</si>
  <si>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</si>
  <si>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</si>
  <si>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</si>
  <si>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</si>
  <si>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</si>
  <si>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</si>
  <si>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</si>
  <si>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</si>
  <si>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</si>
  <si>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</si>
  <si>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</si>
  <si>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</si>
  <si>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</si>
  <si>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</si>
  <si>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</si>
  <si>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</si>
  <si>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</si>
  <si>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</si>
  <si>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</si>
  <si>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</si>
  <si>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</si>
  <si>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</si>
  <si>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</si>
  <si>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</si>
  <si>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</si>
  <si>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</si>
  <si>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</si>
  <si>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</si>
  <si>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</si>
  <si>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</si>
  <si>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</si>
  <si>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</si>
  <si>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</si>
  <si>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</si>
  <si>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</si>
  <si>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</si>
  <si>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</si>
  <si>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</si>
  <si>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</si>
  <si>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</si>
  <si>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</si>
  <si>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</si>
  <si>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</si>
  <si>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</si>
  <si>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</si>
  <si>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</si>
  <si>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</si>
  <si>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</si>
  <si>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</si>
  <si>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</si>
  <si>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</si>
  <si>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</si>
  <si>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</si>
  <si>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</si>
  <si>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</si>
  <si>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</si>
  <si>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</si>
  <si>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</si>
  <si>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</si>
  <si>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</si>
  <si>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</si>
  <si>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</si>
  <si>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</si>
  <si>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</si>
  <si>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</si>
  <si>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</si>
  <si>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</si>
  <si>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</si>
  <si>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</si>
  <si>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</si>
  <si>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</si>
  <si>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</si>
  <si>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</si>
  <si>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</si>
  <si>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</si>
  <si>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</si>
  <si>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</si>
  <si>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</si>
  <si>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</si>
  <si>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</si>
  <si>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</si>
  <si>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</si>
  <si>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</si>
  <si>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</si>
  <si>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</si>
  <si>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</si>
  <si>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</si>
  <si>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</si>
  <si>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</si>
  <si>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</si>
  <si>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</si>
  <si>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</si>
  <si>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</si>
  <si>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</si>
  <si>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</si>
  <si>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</si>
  <si>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</si>
  <si>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</si>
  <si>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</si>
  <si>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</si>
  <si>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</si>
  <si>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</si>
  <si>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</si>
  <si>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</si>
  <si>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</si>
  <si>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</si>
  <si>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</si>
  <si>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</si>
  <si>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</si>
  <si>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</si>
  <si>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</si>
  <si>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</si>
  <si>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</si>
  <si>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</si>
  <si>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</si>
  <si>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</si>
  <si>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</si>
  <si>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</si>
  <si>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</si>
  <si>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</si>
  <si>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</si>
  <si>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</si>
  <si>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</si>
  <si>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</si>
  <si>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</si>
  <si>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</si>
  <si>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</si>
  <si>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</si>
  <si>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</si>
  <si>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</si>
  <si>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</si>
  <si>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</si>
  <si>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</si>
  <si>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</si>
  <si>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</si>
  <si>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</si>
  <si>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</si>
  <si>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</si>
  <si>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</si>
  <si>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</si>
  <si>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</si>
  <si>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</si>
  <si>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</si>
  <si>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</si>
  <si>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</si>
  <si>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</si>
  <si>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</si>
  <si>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</si>
  <si>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</si>
  <si>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</si>
  <si>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</si>
  <si>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</si>
  <si>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</si>
  <si>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</si>
  <si>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</si>
  <si>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</si>
  <si>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</si>
  <si>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</si>
  <si>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</si>
  <si>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</si>
  <si>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</si>
  <si>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</si>
  <si>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</si>
  <si>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</si>
  <si>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</si>
  <si>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</si>
  <si>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</si>
  <si>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</si>
  <si>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</si>
  <si>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</si>
  <si>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</si>
  <si>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</si>
  <si>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</si>
  <si>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</si>
  <si>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</si>
  <si>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</si>
  <si>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</si>
  <si>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</si>
  <si>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</si>
  <si>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</si>
  <si>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</si>
  <si>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</si>
  <si>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</si>
  <si>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</si>
  <si>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</si>
  <si>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</si>
  <si>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</si>
  <si>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</si>
  <si>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</si>
  <si>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</si>
  <si>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</si>
  <si>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</si>
  <si>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</si>
  <si>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</si>
  <si>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</si>
  <si>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</si>
  <si>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</si>
  <si>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</si>
  <si>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</si>
  <si>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</si>
  <si>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</si>
  <si>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</si>
  <si>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</si>
  <si>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</si>
  <si>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</si>
  <si>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</si>
  <si>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</si>
  <si>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</si>
  <si>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</si>
  <si>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</si>
  <si>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</si>
  <si>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</si>
  <si>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</si>
  <si>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</si>
  <si>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</si>
  <si>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</si>
  <si>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</si>
  <si>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</si>
  <si>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</si>
  <si>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</si>
  <si>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</si>
  <si>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</si>
  <si>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</si>
  <si>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</si>
  <si>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</si>
  <si>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</si>
  <si>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</si>
  <si>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</si>
  <si>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</si>
  <si>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</si>
  <si>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</si>
  <si>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</si>
  <si>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</si>
  <si>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</si>
  <si>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</si>
  <si>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</si>
  <si>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</si>
  <si>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</si>
  <si>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</si>
  <si>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</si>
  <si>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</si>
  <si>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</si>
  <si>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</si>
  <si>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</si>
  <si>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</si>
  <si>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</si>
  <si>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</si>
  <si>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</si>
  <si>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</si>
  <si>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</si>
  <si>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</si>
  <si>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</si>
  <si>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</si>
  <si>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</si>
  <si>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</si>
  <si>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</si>
  <si>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</si>
  <si>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</si>
  <si>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</si>
  <si>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</si>
  <si>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</si>
  <si>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</si>
  <si>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</si>
  <si>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</si>
  <si>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</si>
  <si>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</si>
  <si>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</si>
  <si>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</si>
  <si>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</si>
  <si>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</si>
  <si>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</si>
  <si>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</si>
  <si>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</si>
  <si>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</si>
  <si>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</si>
  <si>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</si>
  <si>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</si>
  <si>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</si>
  <si>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</si>
  <si>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</si>
  <si>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</si>
  <si>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</si>
  <si>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</si>
  <si>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</si>
  <si>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</si>
  <si>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</si>
  <si>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</si>
  <si>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</si>
  <si>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</si>
  <si>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</si>
  <si>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</si>
  <si>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</si>
  <si>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</si>
  <si>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</si>
  <si>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</si>
  <si>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</si>
  <si>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</si>
  <si>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</si>
  <si>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</si>
  <si>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</si>
  <si>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</si>
  <si>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</si>
  <si>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</si>
  <si>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</si>
  <si>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</si>
  <si>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</si>
  <si>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</si>
  <si>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</si>
  <si>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</si>
  <si>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</si>
  <si>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</si>
  <si>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</si>
  <si>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</si>
  <si>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</si>
  <si>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</si>
  <si>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</si>
  <si>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</si>
  <si>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</si>
  <si>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</si>
  <si>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</si>
  <si>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</si>
  <si>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</si>
  <si>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</si>
  <si>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</si>
  <si>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</si>
  <si>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</si>
  <si>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</si>
  <si>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</si>
  <si>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</si>
  <si>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</si>
  <si>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</si>
  <si>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</si>
  <si>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</si>
  <si>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</si>
  <si>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</si>
  <si>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</si>
  <si>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</si>
  <si>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</si>
  <si>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</si>
  <si>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</si>
  <si>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</si>
  <si>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</si>
  <si>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</si>
  <si>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</si>
  <si>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</si>
  <si>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</si>
  <si>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</si>
  <si>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</si>
  <si>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</si>
  <si>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</si>
  <si>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</si>
  <si>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</si>
  <si>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</si>
  <si>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</si>
  <si>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</si>
  <si>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</si>
  <si>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</si>
  <si>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</si>
  <si>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</si>
  <si>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</si>
  <si>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</si>
  <si>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</si>
  <si>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</si>
  <si>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</si>
  <si>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</si>
  <si>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</si>
  <si>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</si>
  <si>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</si>
  <si>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</si>
  <si>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</si>
  <si>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</si>
  <si>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</si>
  <si>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</si>
  <si>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</si>
  <si>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</si>
  <si>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</si>
  <si>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</si>
  <si>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</si>
  <si>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</si>
  <si>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</si>
  <si>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</si>
  <si>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</si>
  <si>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</si>
  <si>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</si>
  <si>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</si>
  <si>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</si>
  <si>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</si>
  <si>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</si>
  <si>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</si>
  <si>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</si>
  <si>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</si>
  <si>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</si>
  <si>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</si>
  <si>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</si>
  <si>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</si>
  <si>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</si>
  <si>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</si>
  <si>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</si>
  <si>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</si>
  <si>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</si>
  <si>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</si>
  <si>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</si>
  <si>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</si>
  <si>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</si>
  <si>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</si>
  <si>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</si>
  <si>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</si>
  <si>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</si>
  <si>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</si>
  <si>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</si>
  <si>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</si>
  <si>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</si>
  <si>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</si>
  <si>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</si>
  <si>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</si>
  <si>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</si>
  <si>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</si>
  <si>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</si>
  <si>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</si>
  <si>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</si>
  <si>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</si>
  <si>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</si>
  <si>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</si>
  <si>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</si>
  <si>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</si>
  <si>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</si>
  <si>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</si>
  <si>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</si>
  <si>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</si>
  <si>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</si>
  <si>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</si>
  <si>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</si>
  <si>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</si>
  <si>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</si>
  <si>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</si>
  <si>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</si>
  <si>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</si>
  <si>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</si>
  <si>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</si>
  <si>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</si>
  <si>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</si>
  <si>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</si>
  <si>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</si>
  <si>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</si>
  <si>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</si>
  <si>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</si>
  <si>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</si>
  <si>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</si>
  <si>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</si>
  <si>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</si>
  <si>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</si>
  <si>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</si>
  <si>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</si>
  <si>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</si>
  <si>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</si>
  <si>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</si>
  <si>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</si>
  <si>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</si>
  <si>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</si>
  <si>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</si>
  <si>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</si>
  <si>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</si>
  <si>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</si>
  <si>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</si>
  <si>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</si>
  <si>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</si>
  <si>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</si>
  <si>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</si>
  <si>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</si>
  <si>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</si>
  <si>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</si>
  <si>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</si>
  <si>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</si>
  <si>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</si>
  <si>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</si>
  <si>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</si>
  <si>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</si>
  <si>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</si>
  <si>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</si>
  <si>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</si>
  <si>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</si>
  <si>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</si>
  <si>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</si>
  <si>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</si>
  <si>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</si>
  <si>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</si>
  <si>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</si>
  <si>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</si>
  <si>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</si>
  <si>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</si>
  <si>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</si>
  <si>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</si>
  <si>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</si>
  <si>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</si>
  <si>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</si>
  <si>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</si>
  <si>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</si>
  <si>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</si>
  <si>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</si>
  <si>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</si>
  <si>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</si>
  <si>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</si>
  <si>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</si>
  <si>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</si>
  <si>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</si>
  <si>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</si>
  <si>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</si>
  <si>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</si>
  <si>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</si>
  <si>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</si>
  <si>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</si>
  <si>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</si>
  <si>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</si>
  <si>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</si>
  <si>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</si>
  <si>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</si>
  <si>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</si>
  <si>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</si>
  <si>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</si>
  <si>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</si>
  <si>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</si>
  <si>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</si>
  <si>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</si>
  <si>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</si>
  <si>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</si>
  <si>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</si>
  <si>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</si>
  <si>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</si>
  <si>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</si>
  <si>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</si>
  <si>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</si>
  <si>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</si>
  <si>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</si>
  <si>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</si>
  <si>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</si>
  <si>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</si>
  <si>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</si>
  <si>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</si>
  <si>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</si>
  <si>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</si>
  <si>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</si>
  <si>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</si>
  <si>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</si>
  <si>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</si>
  <si>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</si>
  <si>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</si>
  <si>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</si>
  <si>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</si>
  <si>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</si>
  <si>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</si>
  <si>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</si>
  <si>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</si>
  <si>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</si>
  <si>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</si>
  <si>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</si>
  <si>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</si>
  <si>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</si>
  <si>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</si>
  <si>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</si>
  <si>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</si>
  <si>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</si>
  <si>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</si>
  <si>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</si>
  <si>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</si>
  <si>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</si>
  <si>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</si>
  <si>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</si>
  <si>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</si>
  <si>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</si>
  <si>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</si>
  <si>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</si>
  <si>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</si>
  <si>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</si>
  <si>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</si>
  <si>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</si>
  <si>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</si>
  <si>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</si>
  <si>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</si>
  <si>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</si>
  <si>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</si>
  <si>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</si>
  <si>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</si>
  <si>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</si>
  <si>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</si>
  <si>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</si>
  <si>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</si>
  <si>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</si>
  <si>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</si>
  <si>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</si>
  <si>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</si>
  <si>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</si>
  <si>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</si>
  <si>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</si>
  <si>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</si>
  <si>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</si>
  <si>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</si>
  <si>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</si>
  <si>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</si>
  <si>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</si>
  <si>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</si>
  <si>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</si>
  <si>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</si>
  <si>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</si>
  <si>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</si>
  <si>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</si>
  <si>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</si>
  <si>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</si>
  <si>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</si>
  <si>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</si>
  <si>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</si>
  <si>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</si>
  <si>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</si>
  <si>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</si>
  <si>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</si>
  <si>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</si>
  <si>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</si>
  <si>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</si>
  <si>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</si>
  <si>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</si>
  <si>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</si>
  <si>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</si>
  <si>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</si>
  <si>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</si>
  <si>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</si>
  <si>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</si>
  <si>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</si>
  <si>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</si>
  <si>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</si>
  <si>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</si>
  <si>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</si>
  <si>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</si>
  <si>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</si>
  <si>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</si>
  <si>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</si>
  <si>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</si>
  <si>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</si>
  <si>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</si>
  <si>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</si>
  <si>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</si>
  <si>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</si>
  <si>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</si>
  <si>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</si>
  <si>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</si>
  <si>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</si>
  <si>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</si>
  <si>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</si>
  <si>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</si>
  <si>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</si>
  <si>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</si>
  <si>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</si>
  <si>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</si>
  <si>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</si>
  <si>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</si>
  <si>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</si>
  <si>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</si>
  <si>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</si>
  <si>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</si>
  <si>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</si>
  <si>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</si>
  <si>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</si>
  <si>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</si>
  <si>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</si>
  <si>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</si>
  <si>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</si>
  <si>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</si>
  <si>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</si>
  <si>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</si>
  <si>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</si>
  <si>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</si>
  <si>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</si>
  <si>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</si>
  <si>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</si>
  <si>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</si>
  <si>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</si>
  <si>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</si>
  <si>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</si>
  <si>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</si>
  <si>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</si>
  <si>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</si>
  <si>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</si>
  <si>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</si>
  <si>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</si>
  <si>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</si>
  <si>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</si>
  <si>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</si>
  <si>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</si>
  <si>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</si>
  <si>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</si>
  <si>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</si>
  <si>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</si>
  <si>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</si>
  <si>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</si>
  <si>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</si>
  <si>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</si>
  <si>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</si>
  <si>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</si>
  <si>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</si>
  <si>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</si>
  <si>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</si>
  <si>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</si>
  <si>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</si>
  <si>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</si>
  <si>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</si>
  <si>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</si>
  <si>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</si>
  <si>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</si>
  <si>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</si>
  <si>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</si>
  <si>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</si>
  <si>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</si>
  <si>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</si>
  <si>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</si>
  <si>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</si>
  <si>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</si>
  <si>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</si>
  <si>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</si>
  <si>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</si>
  <si>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</si>
  <si>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</si>
  <si>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</si>
  <si>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</si>
  <si>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</si>
  <si>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</si>
  <si>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</si>
  <si>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</si>
  <si>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</si>
  <si>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</si>
  <si>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</si>
  <si>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</si>
  <si>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</si>
  <si>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</si>
  <si>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</si>
  <si>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</si>
  <si>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</si>
  <si>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</si>
  <si>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</si>
  <si>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</si>
  <si>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</si>
  <si>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</si>
  <si>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</si>
  <si>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</si>
  <si>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</si>
  <si>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</si>
  <si>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</si>
  <si>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</si>
  <si>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</si>
  <si>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</si>
  <si>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</si>
  <si>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</si>
  <si>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</si>
  <si>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</si>
  <si>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</si>
  <si>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</si>
  <si>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</si>
  <si>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</si>
  <si>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</si>
  <si>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</si>
  <si>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</si>
  <si>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</si>
  <si>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</si>
  <si>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</si>
  <si>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</si>
  <si>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</si>
  <si>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</si>
  <si>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</si>
  <si>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</si>
  <si>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</si>
  <si>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</si>
  <si>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</si>
  <si>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</si>
  <si>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</si>
  <si>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</si>
  <si>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</si>
  <si>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</si>
  <si>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</si>
  <si>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</si>
  <si>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</si>
  <si>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</si>
  <si>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</si>
  <si>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</si>
  <si>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</si>
  <si>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</si>
  <si>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</si>
  <si>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</si>
  <si>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</si>
  <si>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</si>
  <si>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</si>
  <si>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</si>
  <si>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</si>
  <si>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</si>
  <si>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</si>
  <si>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</si>
  <si>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</si>
  <si>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</si>
  <si>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</si>
  <si>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</si>
  <si>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</si>
  <si>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</si>
  <si>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</si>
  <si>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</si>
  <si>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</si>
  <si>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</si>
  <si>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</si>
  <si>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</si>
  <si>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</si>
  <si>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</si>
  <si>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</si>
  <si>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</si>
  <si>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</si>
  <si>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</si>
  <si>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</si>
  <si>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</si>
  <si>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</si>
  <si>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</si>
  <si>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</si>
  <si>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</si>
  <si>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</si>
  <si>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</si>
  <si>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</si>
  <si>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</si>
  <si>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</si>
  <si>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</si>
  <si>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</si>
  <si>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</si>
  <si>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</si>
  <si>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</si>
  <si>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</si>
  <si>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</si>
  <si>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</si>
  <si>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</si>
  <si>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</si>
  <si>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</si>
  <si>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</si>
  <si>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</si>
  <si>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</si>
  <si>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</si>
  <si>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</si>
  <si>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</si>
  <si>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</si>
  <si>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</si>
  <si>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</si>
  <si>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</si>
  <si>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</si>
  <si>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</si>
  <si>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</si>
  <si>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</si>
  <si>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</si>
  <si>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</si>
  <si>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</si>
  <si>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</si>
  <si>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</si>
  <si>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</si>
  <si>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</si>
  <si>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</si>
  <si>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</si>
  <si>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</si>
  <si>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</si>
  <si>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</si>
  <si>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</si>
  <si>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</si>
  <si>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</si>
  <si>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</si>
  <si>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</si>
  <si>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</si>
  <si>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</si>
  <si>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</si>
  <si>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</si>
  <si>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</si>
  <si>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</si>
  <si>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</si>
  <si>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</si>
  <si>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</si>
  <si>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</si>
  <si>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</si>
  <si>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</si>
  <si>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</si>
  <si>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</si>
  <si>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</si>
  <si>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</si>
  <si>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</si>
  <si>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</si>
  <si>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</si>
  <si>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</si>
  <si>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</si>
  <si>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</si>
  <si>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</si>
  <si>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</si>
  <si>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</si>
  <si>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</si>
  <si>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</si>
  <si>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</si>
  <si>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</si>
  <si>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</si>
  <si>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</si>
  <si>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</si>
  <si>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</si>
  <si>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</si>
  <si>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</si>
  <si>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</si>
  <si>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</si>
  <si>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</si>
  <si>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</si>
  <si>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</si>
  <si>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</si>
  <si>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</si>
  <si>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</si>
  <si>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</si>
  <si>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</si>
  <si>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</si>
  <si>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</si>
  <si>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</si>
  <si>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</si>
  <si>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</si>
  <si>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</si>
  <si>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</si>
  <si>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</si>
  <si>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</si>
  <si>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</si>
  <si>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</si>
  <si>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</si>
  <si>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</si>
  <si>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</si>
  <si>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</si>
  <si>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</si>
  <si>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</si>
  <si>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</si>
  <si>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</si>
  <si>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</si>
  <si>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</si>
  <si>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</si>
  <si>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</si>
  <si>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</si>
  <si>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</si>
  <si>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</si>
  <si>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</si>
  <si>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</si>
  <si>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</si>
  <si>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</si>
  <si>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</si>
  <si>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</si>
  <si>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</si>
  <si>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</si>
  <si>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</si>
  <si>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</si>
  <si>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</si>
  <si>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</si>
  <si>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</si>
  <si>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</si>
  <si>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</si>
  <si>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</si>
  <si>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</si>
  <si>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</si>
  <si>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</si>
  <si>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</si>
  <si>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</si>
  <si>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</si>
  <si>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</si>
  <si>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</si>
  <si>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</si>
  <si>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</si>
  <si>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</si>
  <si>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</si>
  <si>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</si>
  <si>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</si>
  <si>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</si>
  <si>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</si>
  <si>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</si>
  <si>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</si>
  <si>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</si>
  <si>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</si>
  <si>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</si>
  <si>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</si>
  <si>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</si>
  <si>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</si>
  <si>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</si>
  <si>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</si>
  <si>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</si>
  <si>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</si>
  <si>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</si>
  <si>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</si>
  <si>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</si>
  <si>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</si>
  <si>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</si>
  <si>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</si>
  <si>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</si>
  <si>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</si>
  <si>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</si>
  <si>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</si>
  <si>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</si>
  <si>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</si>
  <si>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</si>
  <si>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</si>
  <si>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</si>
  <si>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</si>
  <si>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</si>
  <si>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</si>
  <si>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</si>
  <si>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</si>
  <si>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</si>
  <si>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</si>
  <si>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</si>
  <si>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</si>
  <si>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</si>
  <si>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</si>
  <si>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</si>
  <si>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</si>
  <si>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</si>
  <si>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</si>
  <si>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</si>
  <si>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</si>
  <si>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</si>
  <si>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</si>
  <si>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</si>
  <si>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</si>
  <si>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</si>
  <si>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</si>
  <si>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</si>
  <si>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</si>
  <si>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</si>
  <si>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</si>
  <si>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</si>
  <si>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</si>
  <si>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</si>
  <si>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</si>
  <si>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</si>
  <si>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</si>
  <si>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</si>
  <si>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</si>
  <si>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</si>
  <si>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</si>
  <si>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</si>
  <si>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</si>
  <si>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</si>
  <si>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</si>
  <si>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</si>
  <si>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</si>
  <si>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</si>
  <si>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</si>
  <si>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</si>
  <si>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</si>
  <si>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</si>
  <si>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</si>
  <si>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</si>
  <si>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</si>
  <si>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</si>
  <si>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</si>
  <si>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</si>
  <si>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</si>
  <si>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</si>
  <si>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</si>
  <si>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</si>
  <si>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</si>
  <si>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</si>
  <si>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</si>
  <si>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</si>
  <si>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</si>
  <si>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</si>
  <si>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</si>
  <si>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</si>
  <si>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</si>
  <si>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</si>
  <si>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</si>
  <si>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</si>
  <si>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</si>
  <si>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</si>
  <si>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</si>
  <si>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</si>
  <si>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</si>
  <si>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</si>
  <si>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</si>
  <si>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</si>
  <si>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</si>
  <si>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</si>
  <si>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</si>
  <si>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</si>
  <si>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</si>
  <si>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</si>
  <si>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</si>
  <si>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</si>
  <si>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</si>
  <si>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</si>
  <si>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</si>
  <si>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</si>
  <si>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</si>
  <si>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</si>
  <si>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</si>
  <si>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</si>
  <si>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</si>
  <si>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</si>
  <si>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</si>
  <si>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</si>
  <si>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</si>
  <si>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</si>
  <si>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</si>
  <si>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</si>
  <si>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</si>
  <si>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</si>
  <si>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</si>
  <si>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</si>
  <si>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</si>
  <si>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</si>
  <si>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</si>
  <si>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</si>
  <si>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</si>
  <si>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</si>
  <si>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</si>
  <si>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</si>
  <si>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</si>
  <si>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</si>
  <si>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</si>
  <si>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</si>
  <si>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</si>
  <si>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</si>
  <si>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</si>
  <si>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</si>
  <si>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</si>
  <si>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</si>
  <si>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</si>
  <si>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</si>
  <si>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</si>
  <si>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</si>
  <si>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</si>
  <si>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</si>
  <si>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</si>
  <si>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</si>
  <si>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</si>
  <si>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</si>
  <si>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</si>
  <si>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</si>
  <si>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</si>
  <si>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</si>
  <si>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</si>
  <si>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</si>
  <si>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</si>
  <si>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</si>
  <si>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</si>
  <si>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</si>
  <si>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</si>
  <si>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</si>
  <si>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</si>
  <si>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</si>
  <si>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</si>
  <si>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</si>
  <si>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</si>
  <si>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</si>
  <si>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</si>
  <si>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</si>
  <si>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</si>
  <si>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</si>
  <si>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</si>
  <si>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</si>
  <si>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</si>
  <si>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</si>
  <si>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</si>
  <si>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</si>
  <si>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</si>
  <si>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</si>
  <si>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</si>
  <si>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</si>
  <si>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</si>
  <si>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</si>
  <si>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</si>
  <si>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</si>
  <si>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</si>
  <si>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</si>
  <si>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</si>
  <si>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</si>
  <si>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</si>
  <si>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</si>
  <si>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</si>
  <si>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</si>
  <si>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</si>
  <si>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</si>
  <si>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</si>
  <si>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</si>
  <si>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</si>
  <si>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</si>
  <si>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</si>
  <si>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</si>
  <si>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</si>
  <si>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</si>
  <si>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</si>
  <si>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</si>
  <si>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</si>
  <si>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</si>
  <si>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</si>
  <si>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</si>
  <si>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</si>
  <si>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</si>
  <si>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</si>
  <si>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</si>
  <si>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</si>
  <si>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</si>
  <si>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</si>
  <si>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</si>
  <si>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</si>
  <si>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</si>
  <si>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</si>
  <si>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</si>
  <si>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</si>
  <si>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</si>
  <si>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</si>
  <si>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</si>
  <si>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</si>
  <si>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</si>
  <si>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</si>
  <si>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</si>
  <si>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</si>
  <si>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</si>
  <si>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</si>
  <si>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</si>
  <si>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</si>
  <si>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</si>
  <si>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</si>
  <si>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</si>
  <si>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</si>
  <si>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</si>
  <si>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</si>
  <si>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</si>
  <si>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</si>
  <si>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</si>
  <si>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</si>
  <si>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</si>
  <si>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</si>
  <si>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</si>
  <si>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</si>
  <si>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</si>
  <si>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</si>
  <si>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</si>
  <si>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</si>
  <si>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</si>
  <si>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</si>
  <si>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</si>
  <si>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</si>
  <si>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</si>
  <si>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</si>
  <si>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</si>
  <si>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</si>
  <si>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</si>
  <si>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</si>
  <si>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</si>
  <si>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</si>
  <si>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</si>
  <si>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</si>
  <si>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</si>
  <si>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</si>
  <si>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</si>
  <si>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</si>
  <si>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</si>
  <si>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</si>
  <si>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</si>
  <si>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</si>
  <si>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</si>
  <si>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</si>
  <si>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</si>
  <si>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</si>
  <si>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</si>
  <si>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</si>
  <si>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</si>
  <si>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</si>
  <si>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</si>
  <si>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</si>
  <si>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</si>
  <si>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</si>
  <si>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</si>
  <si>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</si>
  <si>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</si>
  <si>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</si>
  <si>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</si>
  <si>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</si>
  <si>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</si>
  <si>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</si>
  <si>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</si>
  <si>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</si>
  <si>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</si>
  <si>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</si>
  <si>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</si>
  <si>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</si>
  <si>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</si>
  <si>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</si>
  <si>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</si>
  <si>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</si>
  <si>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</si>
  <si>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</si>
  <si>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</si>
  <si>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</si>
  <si>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</si>
  <si>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</si>
  <si>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</si>
  <si>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</si>
  <si>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</si>
  <si>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</si>
  <si>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</si>
  <si>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</si>
  <si>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</si>
  <si>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</si>
  <si>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</si>
  <si>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</si>
  <si>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</si>
  <si>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</si>
  <si>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</si>
  <si>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</si>
  <si>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</si>
  <si>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</si>
  <si>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</si>
  <si>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</si>
  <si>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</si>
  <si>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</si>
  <si>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</si>
  <si>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</si>
  <si>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</si>
  <si>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</si>
  <si>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</si>
  <si>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</si>
  <si>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</si>
  <si>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</si>
  <si>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</si>
  <si>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</si>
  <si>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</si>
  <si>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</si>
  <si>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</si>
  <si>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</si>
  <si>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</si>
  <si>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</si>
  <si>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</si>
  <si>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</si>
  <si>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</si>
  <si>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</si>
  <si>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</si>
  <si>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</si>
  <si>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</si>
  <si>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</si>
  <si>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</si>
  <si>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</si>
  <si>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</si>
  <si>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</si>
  <si>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</si>
  <si>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</si>
  <si>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</si>
  <si>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</si>
  <si>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</si>
  <si>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</si>
  <si>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</si>
  <si>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</si>
  <si>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</si>
  <si>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</si>
  <si>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</si>
  <si>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</si>
  <si>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</si>
  <si>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</si>
  <si>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</si>
  <si>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</si>
  <si>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</si>
  <si>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</si>
  <si>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</si>
  <si>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</si>
  <si>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</si>
  <si>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</si>
  <si>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</si>
  <si>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</si>
  <si>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</si>
  <si>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</si>
  <si>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</si>
  <si>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</si>
  <si>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</si>
  <si>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</si>
  <si>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</si>
  <si>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</si>
  <si>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</si>
  <si>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</si>
  <si>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</si>
  <si>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</si>
  <si>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</si>
  <si>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</si>
  <si>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</si>
  <si>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</si>
  <si>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</si>
  <si>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</si>
  <si>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</si>
  <si>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</si>
  <si>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</si>
  <si>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</si>
  <si>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</si>
  <si>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</si>
  <si>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</si>
  <si>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</si>
  <si>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</si>
  <si>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</si>
  <si>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</si>
  <si>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</si>
  <si>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</si>
  <si>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</si>
  <si>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</si>
  <si>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</si>
  <si>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</si>
  <si>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</si>
  <si>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</si>
  <si>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</si>
  <si>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</si>
  <si>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</si>
  <si>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</si>
  <si>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</si>
  <si>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</si>
  <si>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</si>
  <si>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</si>
  <si>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</si>
  <si>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</si>
  <si>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</si>
  <si>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</si>
  <si>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</si>
  <si>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</si>
  <si>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</si>
  <si>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</si>
  <si>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</si>
  <si>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</si>
  <si>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</si>
  <si>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</si>
  <si>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</si>
  <si>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</si>
  <si>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</si>
  <si>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</si>
  <si>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</si>
  <si>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</si>
  <si>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</si>
  <si>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</si>
  <si>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</si>
  <si>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</si>
  <si>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</si>
  <si>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</si>
  <si>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</si>
  <si>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</si>
  <si>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</si>
  <si>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</si>
  <si>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</si>
  <si>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</si>
  <si>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</si>
  <si>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</si>
  <si>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</si>
  <si>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</si>
  <si>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</si>
  <si>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</si>
  <si>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</si>
  <si>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</si>
  <si>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</si>
  <si>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</si>
  <si>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</si>
  <si>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</si>
  <si>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</si>
  <si>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</si>
  <si>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</si>
  <si>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</si>
  <si>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</si>
  <si>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</si>
  <si>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</si>
  <si>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</si>
  <si>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</si>
  <si>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</si>
  <si>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</si>
  <si>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</si>
  <si>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</si>
  <si>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</si>
  <si>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</si>
  <si>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</si>
  <si>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</si>
  <si>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</si>
  <si>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</si>
  <si>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</si>
  <si>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</si>
  <si>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</si>
  <si>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</si>
  <si>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</si>
  <si>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</si>
  <si>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</si>
  <si>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</si>
  <si>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</si>
  <si>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</si>
  <si>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</si>
  <si>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</si>
  <si>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</si>
  <si>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</si>
  <si>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</si>
  <si>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</si>
  <si>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</si>
  <si>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</si>
  <si>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</si>
  <si>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</si>
  <si>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</si>
  <si>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</si>
  <si>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</si>
  <si>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</si>
  <si>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</si>
  <si>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</si>
  <si>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</si>
  <si>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</si>
  <si>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</si>
  <si>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</si>
  <si>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</si>
  <si>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</si>
  <si>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</si>
  <si>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</si>
  <si>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</si>
  <si>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</si>
  <si>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</si>
  <si>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</si>
  <si>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</si>
  <si>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</si>
  <si>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</si>
  <si>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</si>
  <si>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</si>
  <si>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</si>
  <si>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</si>
  <si>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</si>
  <si>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</si>
  <si>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</si>
  <si>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</si>
  <si>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</si>
  <si>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</si>
  <si>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</si>
  <si>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</si>
  <si>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</si>
  <si>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</si>
  <si>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</si>
  <si>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</si>
  <si>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</si>
  <si>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</si>
  <si>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</si>
  <si>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</si>
  <si>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</si>
  <si>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</si>
  <si>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</si>
  <si>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</si>
  <si>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</si>
  <si>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</si>
  <si>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</si>
  <si>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</si>
  <si>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</si>
  <si>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</si>
  <si>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</si>
  <si>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</si>
  <si>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</si>
  <si>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</si>
  <si>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</si>
  <si>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</si>
  <si>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</si>
  <si>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</si>
  <si>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</si>
  <si>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</si>
  <si>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</si>
  <si>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</si>
  <si>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</si>
  <si>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</si>
  <si>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</si>
  <si>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</si>
  <si>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</si>
  <si>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</si>
  <si>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</si>
  <si>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</si>
  <si>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</si>
  <si>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</si>
  <si>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</si>
  <si>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</si>
  <si>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</si>
  <si>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</si>
  <si>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</si>
  <si>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</si>
  <si>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</si>
  <si>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</si>
  <si>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</si>
  <si>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</si>
  <si>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</si>
  <si>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</si>
  <si>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</si>
  <si>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</si>
  <si>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</si>
  <si>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</si>
  <si>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</si>
  <si>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</si>
  <si>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</si>
  <si>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</si>
  <si>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</si>
  <si>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</si>
  <si>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</si>
  <si>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</si>
  <si>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</si>
  <si>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</si>
  <si>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</si>
  <si>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</si>
  <si>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</si>
  <si>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</si>
  <si>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</si>
  <si>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</si>
  <si>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</si>
  <si>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</si>
  <si>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</si>
  <si>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</si>
  <si>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</si>
  <si>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</si>
  <si>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</si>
  <si>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</si>
  <si>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</si>
  <si>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</si>
  <si>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</si>
  <si>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</si>
  <si>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</si>
  <si>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</si>
  <si>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</si>
  <si>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</si>
  <si>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</si>
  <si>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</si>
  <si>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</si>
  <si>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</si>
  <si>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</si>
  <si>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</si>
  <si>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</si>
  <si>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</si>
  <si>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</si>
  <si>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</si>
  <si>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</si>
  <si>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</si>
  <si>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</si>
  <si>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</si>
  <si>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</si>
  <si>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</si>
  <si>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</si>
  <si>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</si>
  <si>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</si>
  <si>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</si>
  <si>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</si>
  <si>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</si>
  <si>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</si>
  <si>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</si>
  <si>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</si>
  <si>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</si>
  <si>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</si>
  <si>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</si>
  <si>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</si>
  <si>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</si>
  <si>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</si>
  <si>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</si>
  <si>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</si>
  <si>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</si>
  <si>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</si>
  <si>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</si>
  <si>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</si>
  <si>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</si>
  <si>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</si>
  <si>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</si>
  <si>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</si>
  <si>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</si>
  <si>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</si>
  <si>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</si>
  <si>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</si>
  <si>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</si>
  <si>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</si>
  <si>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</si>
  <si>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</si>
  <si>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</si>
  <si>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</si>
  <si>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</si>
  <si>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</si>
  <si>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</si>
  <si>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</si>
  <si>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</si>
  <si>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</si>
  <si>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</si>
  <si>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</si>
  <si>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</si>
  <si>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</si>
  <si>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</si>
  <si>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</si>
  <si>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</si>
  <si>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</si>
  <si>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</si>
  <si>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</si>
  <si>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</si>
  <si>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</si>
  <si>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</si>
  <si>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</si>
  <si>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</si>
  <si>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</si>
  <si>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</si>
  <si>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</si>
  <si>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</si>
  <si>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</si>
  <si>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</si>
  <si>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</si>
  <si>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</si>
  <si>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</si>
  <si>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</si>
  <si>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</si>
  <si>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</si>
  <si>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</si>
  <si>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</si>
  <si>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</si>
  <si>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</si>
  <si>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</si>
  <si>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</si>
  <si>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</si>
  <si>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</si>
  <si>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</si>
  <si>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</si>
  <si>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</si>
  <si>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</si>
  <si>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</si>
  <si>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</si>
  <si>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</si>
  <si>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</si>
  <si>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</si>
  <si>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</si>
  <si>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</si>
  <si>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</si>
  <si>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</si>
  <si>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</si>
  <si>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</si>
  <si>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</si>
  <si>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</si>
  <si>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</si>
  <si>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</si>
  <si>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</si>
  <si>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</si>
  <si>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</si>
  <si>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</si>
  <si>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</si>
  <si>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</si>
  <si>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</si>
  <si>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</si>
  <si>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</si>
  <si>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</si>
  <si>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</si>
  <si>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</si>
  <si>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</si>
  <si>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</si>
  <si>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</si>
  <si>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</si>
  <si>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</si>
  <si>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</si>
  <si>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</si>
  <si>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</si>
  <si>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</si>
  <si>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</si>
  <si>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</si>
  <si>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</si>
  <si>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</si>
  <si>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</si>
  <si>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</si>
  <si>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</si>
  <si>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</si>
  <si>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</si>
  <si>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</si>
  <si>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</si>
  <si>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</si>
  <si>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</si>
  <si>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</si>
  <si>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</si>
  <si>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</si>
  <si>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</si>
  <si>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</si>
  <si>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</si>
  <si>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</si>
  <si>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</si>
  <si>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</si>
  <si>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</si>
  <si>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</si>
  <si>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</si>
  <si>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</si>
  <si>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</si>
  <si>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</si>
  <si>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</si>
  <si>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</si>
  <si>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</si>
  <si>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</si>
  <si>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</si>
  <si>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</si>
  <si>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</si>
  <si>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</si>
  <si>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</si>
  <si>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</si>
  <si>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</si>
  <si>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</si>
  <si>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</si>
  <si>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</si>
  <si>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</si>
  <si>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</si>
  <si>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</si>
  <si>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</si>
  <si>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</si>
  <si>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</si>
  <si>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</si>
  <si>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</si>
  <si>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</si>
  <si>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</si>
  <si>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</si>
  <si>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</si>
  <si>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</si>
  <si>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</si>
  <si>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</si>
  <si>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</si>
  <si>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</si>
  <si>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</si>
  <si>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</si>
  <si>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</si>
  <si>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</si>
  <si>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</si>
  <si>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</si>
  <si>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</si>
  <si>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</si>
  <si>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</si>
  <si>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</si>
  <si>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</si>
  <si>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</si>
  <si>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</si>
  <si>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</si>
  <si>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</si>
  <si>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</si>
  <si>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</si>
  <si>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</si>
  <si>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</si>
  <si>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</si>
  <si>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</si>
  <si>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</si>
  <si>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</si>
  <si>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</si>
  <si>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</si>
  <si>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</si>
  <si>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</si>
  <si>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</si>
  <si>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</si>
  <si>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</si>
  <si>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</si>
  <si>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</si>
  <si>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</si>
  <si>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</si>
  <si>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</si>
  <si>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</si>
  <si>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</si>
  <si>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</si>
  <si>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</si>
  <si>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</si>
  <si>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</si>
  <si>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</si>
  <si>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</si>
  <si>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</si>
  <si>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</si>
  <si>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</si>
  <si>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</si>
  <si>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</si>
  <si>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</si>
  <si>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</si>
  <si>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</si>
  <si>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</si>
  <si>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</si>
  <si>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</si>
  <si>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</si>
  <si>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</si>
  <si>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</si>
  <si>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</si>
  <si>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</si>
  <si>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</si>
  <si>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</si>
  <si>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</si>
  <si>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</si>
  <si>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</si>
  <si>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</si>
  <si>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</si>
  <si>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</si>
  <si>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</si>
  <si>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</si>
  <si>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</si>
  <si>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</si>
  <si>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</si>
  <si>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</si>
  <si>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</si>
  <si>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</si>
  <si>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</si>
  <si>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</si>
  <si>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</si>
  <si>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</si>
  <si>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</si>
  <si>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</si>
  <si>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</si>
  <si>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</si>
  <si>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</si>
  <si>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</si>
  <si>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</si>
  <si>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</si>
  <si>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</si>
  <si>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</si>
  <si>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</si>
  <si>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</si>
  <si>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</si>
  <si>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</si>
  <si>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</si>
  <si>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</si>
  <si>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</si>
  <si>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</si>
  <si>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</si>
  <si>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</si>
  <si>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</si>
  <si>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</si>
  <si>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</si>
  <si>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</si>
  <si>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</si>
  <si>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</si>
  <si>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</si>
  <si>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</si>
  <si>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</si>
  <si>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</si>
  <si>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</si>
  <si>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</si>
  <si>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</si>
  <si>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</si>
  <si>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</si>
  <si>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</si>
  <si>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</si>
  <si>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</si>
  <si>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</si>
  <si>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</si>
  <si>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</si>
  <si>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</si>
  <si>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</si>
  <si>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</si>
  <si>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</si>
  <si>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</si>
  <si>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</si>
  <si>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</si>
  <si>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</si>
  <si>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</si>
  <si>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</si>
  <si>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</si>
  <si>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</si>
  <si>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</si>
  <si>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</si>
  <si>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</si>
  <si>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</si>
  <si>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</si>
  <si>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</si>
  <si>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</si>
  <si>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</si>
  <si>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</si>
  <si>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</si>
  <si>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</si>
  <si>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</si>
  <si>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</si>
  <si>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</si>
  <si>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</si>
  <si>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</si>
  <si>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</si>
  <si>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</si>
  <si>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</si>
  <si>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</si>
  <si>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</si>
  <si>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</si>
  <si>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</si>
  <si>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</si>
  <si>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</si>
  <si>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</si>
  <si>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</si>
  <si>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</si>
  <si>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</si>
  <si>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</si>
  <si>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</si>
  <si>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</si>
  <si>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</si>
  <si>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</si>
  <si>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</si>
  <si>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</si>
  <si>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</si>
  <si>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</si>
  <si>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</si>
  <si>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</si>
  <si>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</si>
  <si>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</si>
  <si>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</si>
  <si>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</si>
  <si>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</si>
  <si>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</si>
  <si>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</si>
  <si>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</si>
  <si>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</si>
  <si>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</si>
  <si>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</si>
  <si>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</si>
  <si>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</si>
  <si>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</si>
  <si>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</si>
  <si>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</si>
  <si>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</si>
  <si>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</si>
  <si>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</si>
  <si>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</si>
  <si>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</si>
  <si>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</si>
  <si>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</si>
  <si>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</si>
  <si>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</si>
  <si>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</si>
  <si>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</si>
  <si>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</si>
  <si>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</si>
  <si>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</si>
  <si>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</si>
  <si>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</si>
  <si>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</si>
  <si>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</si>
  <si>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</si>
  <si>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</si>
  <si>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</si>
  <si>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</si>
  <si>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</si>
  <si>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</si>
  <si>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</si>
  <si>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</si>
  <si>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</si>
  <si>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</si>
  <si>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</si>
  <si>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</si>
  <si>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</si>
  <si>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</si>
  <si>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</si>
  <si>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</si>
  <si>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</si>
  <si>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</si>
  <si>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</si>
  <si>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</si>
  <si>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</si>
  <si>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</si>
  <si>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</si>
  <si>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</si>
  <si>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</si>
  <si>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</si>
  <si>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</si>
  <si>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</si>
  <si>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</si>
  <si>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</si>
  <si>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</si>
  <si>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</si>
  <si>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</si>
  <si>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</si>
  <si>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</si>
  <si>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</si>
  <si>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</si>
  <si>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</si>
  <si>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</si>
  <si>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</si>
  <si>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</si>
  <si>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</si>
  <si>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</si>
  <si>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</si>
  <si>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</si>
  <si>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</si>
  <si>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</si>
  <si>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</si>
  <si>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</si>
  <si>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</si>
  <si>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</si>
  <si>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</si>
  <si>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</si>
  <si>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</si>
  <si>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</si>
  <si>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</si>
  <si>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</si>
  <si>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</si>
  <si>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</si>
  <si>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</si>
  <si>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</si>
  <si>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</si>
  <si>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</si>
  <si>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</si>
  <si>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</si>
  <si>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</si>
  <si>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</si>
  <si>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</si>
  <si>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</si>
  <si>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</si>
  <si>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</si>
  <si>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</si>
  <si>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</si>
  <si>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</si>
  <si>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</si>
  <si>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</si>
  <si>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</si>
  <si>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</si>
  <si>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</si>
  <si>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</si>
  <si>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</si>
  <si>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</si>
  <si>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</si>
  <si>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</si>
  <si>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</si>
  <si>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</si>
  <si>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</si>
  <si>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</si>
  <si>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</si>
  <si>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</si>
  <si>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</si>
  <si>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</si>
  <si>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</si>
  <si>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</si>
  <si>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</si>
  <si>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</si>
  <si>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</si>
  <si>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</si>
  <si>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</si>
  <si>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</si>
  <si>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</si>
  <si>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</si>
  <si>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</si>
  <si>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</si>
  <si>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</si>
  <si>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</si>
  <si>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</si>
  <si>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</si>
  <si>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</si>
  <si>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</si>
  <si>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</si>
  <si>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</si>
  <si>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</si>
  <si>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</si>
  <si>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</si>
  <si>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</si>
  <si>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</si>
  <si>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</si>
  <si>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</si>
  <si>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</si>
  <si>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</si>
  <si>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</si>
  <si>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</si>
  <si>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</si>
  <si>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</si>
  <si>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</si>
  <si>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</si>
  <si>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</si>
  <si>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</si>
  <si>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</si>
  <si>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</si>
  <si>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</si>
  <si>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</si>
  <si>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</si>
  <si>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</si>
  <si>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</si>
  <si>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</si>
  <si>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</si>
  <si>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</si>
  <si>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</si>
  <si>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</si>
  <si>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</si>
  <si>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</si>
  <si>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</si>
  <si>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</si>
  <si>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</si>
  <si>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</si>
  <si>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</si>
  <si>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</si>
  <si>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</si>
  <si>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</si>
  <si>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</si>
  <si>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</si>
  <si>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</si>
  <si>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</si>
  <si>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</si>
  <si>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</si>
  <si>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</si>
  <si>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</si>
  <si>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</si>
  <si>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</si>
  <si>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</si>
  <si>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</si>
  <si>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</si>
  <si>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</si>
  <si>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</si>
  <si>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</si>
  <si>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</si>
  <si>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</si>
  <si>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</si>
  <si>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</si>
  <si>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</si>
  <si>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</si>
  <si>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</si>
  <si>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</si>
  <si>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</si>
  <si>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</si>
  <si>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</si>
  <si>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</si>
  <si>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</si>
  <si>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</si>
  <si>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</si>
  <si>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</si>
  <si>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</si>
  <si>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</si>
  <si>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</si>
  <si>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</si>
  <si>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</si>
  <si>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</si>
  <si>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</si>
  <si>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</si>
  <si>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</si>
  <si>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</si>
  <si>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</si>
  <si>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</si>
  <si>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</si>
  <si>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</si>
  <si>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</si>
  <si>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</si>
  <si>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</si>
  <si>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</si>
  <si>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</si>
  <si>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</si>
  <si>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</si>
  <si>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</si>
  <si>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</si>
  <si>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</si>
  <si>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</si>
  <si>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</si>
  <si>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</si>
  <si>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</si>
  <si>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</si>
  <si>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</si>
  <si>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</si>
  <si>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</si>
  <si>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</si>
  <si>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</si>
  <si>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</si>
  <si>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</si>
  <si>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</si>
  <si>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</si>
  <si>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</si>
  <si>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</si>
  <si>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</si>
  <si>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</si>
  <si>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</si>
  <si>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</si>
  <si>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</si>
  <si>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</si>
  <si>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</si>
  <si>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</si>
  <si>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</si>
  <si>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</si>
  <si>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</si>
  <si>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</si>
  <si>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</si>
  <si>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</si>
  <si>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</si>
  <si>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</si>
  <si>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</si>
  <si>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</si>
  <si>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</si>
  <si>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</si>
  <si>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</si>
  <si>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</si>
  <si>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</si>
  <si>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</si>
  <si>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</si>
  <si>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</si>
  <si>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</si>
  <si>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</si>
  <si>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</si>
  <si>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</si>
  <si>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</si>
  <si>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</si>
  <si>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</si>
  <si>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</si>
  <si>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</si>
  <si>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</si>
  <si>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</si>
  <si>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</si>
  <si>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</si>
  <si>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</si>
  <si>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</si>
  <si>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</si>
  <si>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</si>
  <si>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</si>
  <si>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</si>
  <si>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</si>
  <si>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</si>
  <si>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</si>
  <si>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</si>
  <si>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</si>
  <si>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</si>
  <si>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</si>
  <si>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</si>
  <si>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</si>
  <si>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</si>
  <si>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</si>
  <si>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</si>
  <si>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</si>
  <si>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</si>
  <si>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</si>
  <si>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</si>
  <si>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</si>
  <si>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</si>
  <si>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</si>
  <si>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</si>
  <si>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</si>
  <si>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</si>
  <si>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</si>
  <si>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</si>
  <si>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</si>
  <si>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</si>
  <si>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</si>
  <si>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</si>
  <si>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</si>
  <si>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</si>
  <si>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</si>
  <si>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</si>
  <si>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</si>
  <si>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</si>
  <si>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</si>
  <si>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</si>
  <si>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</si>
  <si>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</si>
  <si>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</si>
  <si>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</si>
  <si>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</si>
  <si>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</si>
  <si>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</si>
  <si>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</si>
  <si>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</si>
  <si>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</si>
  <si>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</si>
  <si>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</si>
  <si>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</si>
  <si>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</si>
  <si>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</si>
  <si>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</si>
  <si>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</si>
  <si>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</si>
  <si>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</si>
  <si>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</si>
  <si>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</si>
  <si>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</si>
  <si>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</si>
  <si>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</si>
  <si>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</si>
  <si>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</si>
  <si>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</si>
  <si>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</si>
  <si>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</si>
  <si>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</si>
  <si>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</si>
  <si>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</si>
  <si>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</si>
  <si>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</si>
  <si>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</si>
  <si>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</si>
  <si>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</si>
  <si>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</si>
  <si>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</si>
  <si>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</si>
  <si>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</si>
  <si>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</si>
  <si>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</si>
  <si>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</si>
  <si>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</si>
  <si>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</si>
  <si>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</si>
  <si>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</si>
  <si>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</si>
  <si>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</si>
  <si>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</si>
  <si>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</si>
  <si>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</si>
  <si>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</si>
  <si>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</si>
  <si>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</si>
  <si>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</si>
  <si>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</si>
  <si>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</si>
  <si>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</si>
  <si>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</si>
  <si>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</si>
  <si>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</si>
  <si>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</si>
  <si>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</si>
  <si>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</si>
  <si>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</si>
  <si>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</si>
  <si>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</si>
  <si>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</si>
  <si>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</si>
  <si>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</si>
  <si>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</si>
  <si>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</si>
  <si>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</si>
  <si>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</si>
  <si>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</si>
  <si>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</si>
  <si>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</si>
  <si>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</si>
  <si>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</si>
  <si>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</si>
  <si>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</si>
  <si>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</si>
  <si>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</si>
  <si>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</si>
  <si>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</si>
  <si>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</si>
  <si>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</si>
  <si>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</si>
  <si>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</si>
  <si>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</si>
  <si>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</si>
  <si>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</si>
  <si>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</si>
  <si>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</si>
  <si>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</si>
  <si>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</si>
  <si>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</si>
  <si>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</si>
  <si>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</si>
  <si>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</si>
  <si>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</si>
  <si>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</si>
  <si>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</si>
  <si>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</si>
  <si>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</si>
  <si>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</si>
  <si>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</si>
  <si>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</si>
  <si>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</si>
  <si>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</si>
  <si>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</si>
  <si>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</si>
  <si>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</si>
  <si>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</si>
  <si>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</si>
  <si>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</si>
  <si>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</si>
  <si>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</si>
  <si>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</si>
  <si>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</si>
  <si>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</si>
  <si>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</si>
  <si>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</si>
  <si>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</si>
  <si>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</si>
  <si>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</si>
  <si>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</si>
  <si>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</si>
  <si>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</si>
  <si>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</si>
  <si>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</si>
  <si>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</si>
  <si>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</si>
  <si>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</si>
  <si>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</si>
  <si>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</si>
  <si>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</si>
  <si>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</si>
  <si>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</si>
  <si>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</si>
  <si>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</si>
  <si>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</si>
  <si>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</si>
  <si>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</si>
  <si>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</si>
  <si>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</si>
  <si>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</si>
  <si>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</si>
  <si>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</si>
  <si>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</si>
  <si>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</si>
  <si>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</si>
  <si>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</si>
  <si>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</si>
  <si>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</si>
  <si>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</si>
  <si>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</si>
  <si>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</si>
  <si>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</si>
  <si>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</si>
  <si>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</si>
  <si>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</si>
  <si>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</si>
  <si>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</si>
  <si>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</si>
  <si>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</si>
  <si>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</si>
  <si>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</si>
  <si>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</si>
  <si>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</si>
  <si>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</si>
  <si>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</si>
  <si>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</si>
  <si>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</si>
  <si>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</si>
  <si>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</si>
  <si>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</si>
  <si>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</si>
  <si>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</si>
  <si>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</si>
  <si>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</si>
  <si>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</si>
  <si>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</si>
  <si>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</si>
  <si>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</si>
  <si>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</si>
  <si>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</si>
  <si>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</si>
  <si>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</si>
  <si>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</si>
  <si>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</si>
  <si>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</si>
  <si>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</si>
  <si>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</si>
  <si>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</si>
  <si>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</si>
  <si>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</si>
  <si>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</si>
  <si>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</si>
  <si>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</si>
  <si>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</si>
  <si>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</si>
  <si>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</si>
  <si>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</si>
  <si>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</si>
  <si>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</si>
  <si>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</si>
  <si>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</si>
  <si>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</si>
  <si>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</si>
  <si>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</si>
  <si>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</si>
  <si>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</si>
  <si>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</si>
  <si>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</si>
  <si>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</si>
  <si>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</si>
  <si>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</si>
  <si>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</si>
  <si>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</si>
  <si>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</si>
  <si>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</si>
  <si>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</si>
  <si>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</si>
  <si>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</si>
  <si>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</si>
  <si>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</si>
  <si>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</si>
  <si>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</si>
  <si>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</si>
  <si>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</si>
  <si>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</si>
  <si>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</si>
  <si>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</si>
  <si>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</si>
  <si>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</si>
  <si>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</si>
  <si>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</si>
  <si>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</si>
  <si>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</si>
  <si>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</si>
  <si>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</si>
  <si>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</si>
  <si>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</si>
  <si>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</si>
  <si>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</si>
  <si>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</si>
  <si>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</si>
  <si>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</si>
  <si>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</si>
  <si>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</si>
  <si>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</si>
  <si>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</si>
  <si>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</si>
  <si>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</si>
  <si>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</si>
  <si>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</si>
  <si>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</si>
  <si>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</si>
  <si>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</si>
  <si>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</si>
  <si>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</si>
  <si>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</si>
  <si>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</si>
  <si>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</si>
  <si>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</si>
  <si>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</si>
  <si>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</si>
  <si>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</si>
  <si>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</si>
  <si>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</si>
  <si>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</si>
  <si>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</si>
  <si>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</si>
  <si>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</si>
  <si>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</si>
  <si>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</si>
  <si>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</si>
  <si>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</si>
  <si>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</si>
  <si>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</si>
  <si>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</si>
  <si>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</si>
  <si>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</si>
  <si>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</si>
  <si>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</si>
  <si>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</si>
  <si>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</si>
  <si>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</si>
  <si>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</si>
  <si>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</si>
  <si>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</si>
  <si>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</si>
  <si>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</si>
  <si>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</si>
  <si>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</si>
  <si>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</si>
  <si>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</si>
  <si>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</si>
  <si>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</si>
  <si>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</si>
  <si>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</si>
  <si>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</si>
  <si>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</si>
  <si>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</si>
  <si>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</si>
  <si>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</si>
  <si>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</si>
  <si>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</si>
  <si>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</si>
  <si>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</si>
  <si>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</si>
  <si>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</si>
  <si>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</si>
  <si>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</si>
  <si>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</si>
  <si>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</si>
  <si>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</si>
  <si>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</si>
  <si>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</si>
  <si>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</si>
  <si>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</si>
  <si>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</si>
  <si>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</si>
  <si>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</si>
  <si>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</si>
  <si>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</si>
  <si>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</si>
  <si>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</si>
  <si>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</si>
  <si>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</si>
  <si>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</si>
  <si>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</si>
  <si>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</si>
  <si>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</si>
  <si>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</si>
  <si>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</si>
  <si>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</si>
  <si>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</si>
  <si>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</si>
  <si>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</si>
  <si>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</si>
  <si>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</si>
  <si>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</si>
  <si>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</si>
  <si>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</si>
  <si>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</si>
  <si>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</si>
  <si>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</si>
  <si>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</si>
  <si>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</si>
  <si>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</si>
  <si>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</si>
  <si>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</si>
  <si>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</si>
  <si>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</si>
  <si>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</si>
  <si>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</si>
  <si>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</si>
  <si>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</si>
  <si>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</si>
  <si>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</si>
  <si>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</si>
  <si>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</si>
  <si>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</si>
  <si>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</si>
  <si>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</si>
  <si>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</si>
  <si>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</si>
  <si>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</si>
  <si>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</si>
  <si>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</si>
  <si>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</si>
  <si>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</si>
  <si>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</si>
  <si>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</si>
  <si>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</si>
  <si>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</si>
  <si>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</si>
  <si>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</si>
  <si>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</si>
  <si>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</si>
  <si>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</si>
  <si>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</si>
  <si>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</si>
  <si>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</si>
  <si>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</si>
  <si>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</si>
  <si>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</si>
  <si>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</si>
  <si>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</si>
  <si>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</si>
  <si>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</si>
  <si>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</si>
  <si>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</si>
  <si>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</si>
  <si>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</si>
  <si>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</si>
  <si>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</si>
  <si>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</si>
  <si>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</si>
  <si>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</si>
  <si>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</si>
  <si>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</si>
  <si>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</si>
  <si>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</si>
  <si>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</si>
  <si>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</si>
  <si>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</si>
  <si>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</si>
  <si>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</si>
  <si>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</si>
  <si>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</si>
  <si>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</si>
  <si>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</si>
  <si>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</si>
  <si>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</si>
  <si>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</si>
  <si>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</si>
  <si>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</si>
  <si>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</si>
  <si>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</si>
  <si>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</si>
  <si>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</si>
  <si>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</si>
  <si>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</si>
  <si>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</si>
  <si>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</si>
  <si>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</si>
  <si>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</si>
  <si>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</si>
  <si>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</si>
  <si>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</si>
  <si>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</si>
  <si>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</si>
  <si>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</si>
  <si>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</si>
  <si>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</si>
  <si>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</si>
  <si>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</si>
  <si>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</si>
  <si>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</si>
  <si>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</si>
  <si>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</si>
  <si>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</si>
  <si>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</si>
  <si>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</si>
  <si>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</si>
  <si>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</si>
  <si>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</si>
  <si>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</si>
  <si>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</si>
  <si>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</si>
  <si>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</si>
  <si>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</si>
  <si>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</si>
  <si>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</si>
  <si>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</si>
  <si>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</si>
  <si>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</si>
  <si>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</si>
  <si>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</si>
  <si>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</si>
  <si>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</si>
  <si>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</si>
  <si>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</si>
  <si>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</si>
  <si>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</si>
  <si>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</si>
  <si>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</si>
  <si>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</si>
  <si>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</si>
  <si>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</si>
  <si>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</si>
  <si>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</si>
  <si>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</si>
  <si>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</si>
  <si>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</si>
  <si>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</si>
  <si>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</si>
  <si>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</si>
  <si>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</si>
  <si>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</si>
  <si>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</si>
  <si>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</si>
  <si>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</si>
  <si>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</si>
  <si>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</si>
  <si>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</si>
  <si>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</si>
  <si>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</si>
  <si>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</si>
  <si>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</si>
  <si>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</si>
  <si>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</si>
  <si>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</si>
  <si>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</si>
  <si>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</si>
  <si>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</si>
  <si>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</si>
  <si>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</si>
  <si>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</si>
  <si>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</si>
  <si>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</si>
  <si>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</si>
  <si>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</si>
  <si>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</si>
  <si>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</si>
  <si>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</si>
  <si>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</si>
  <si>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</si>
  <si>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</si>
  <si>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</si>
  <si>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</si>
  <si>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</si>
  <si>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</si>
  <si>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</si>
  <si>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</si>
  <si>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</si>
  <si>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</si>
  <si>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</si>
  <si>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</si>
  <si>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</si>
  <si>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</si>
  <si>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</si>
  <si>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</si>
  <si>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</si>
  <si>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</si>
  <si>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</si>
  <si>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</si>
  <si>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</si>
  <si>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</si>
  <si>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</si>
  <si>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</si>
  <si>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</si>
  <si>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</si>
  <si>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</si>
  <si>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</si>
  <si>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</si>
  <si>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</si>
  <si>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</si>
  <si>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</si>
  <si>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</si>
  <si>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</si>
  <si>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</si>
  <si>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</si>
  <si>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</si>
  <si>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</si>
  <si>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</si>
  <si>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</si>
  <si>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</si>
  <si>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</si>
  <si>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</si>
  <si>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</si>
  <si>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</si>
  <si>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</si>
  <si>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</si>
  <si>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</si>
  <si>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</si>
  <si>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</si>
  <si>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</si>
  <si>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</si>
  <si>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</si>
  <si>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</si>
  <si>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</si>
  <si>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</si>
  <si>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</si>
  <si>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</si>
  <si>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</si>
  <si>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</si>
  <si>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</si>
  <si>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</si>
  <si>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</si>
  <si>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</si>
  <si>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</si>
  <si>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</si>
  <si>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</si>
  <si>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</si>
  <si>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</si>
  <si>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</si>
  <si>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</si>
  <si>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</si>
  <si>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</si>
  <si>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</si>
  <si>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</si>
  <si>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</si>
  <si>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</si>
  <si>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</si>
  <si>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</si>
  <si>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</si>
  <si>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</si>
  <si>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</si>
  <si>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</si>
  <si>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</si>
  <si>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</si>
  <si>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</si>
  <si>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</si>
  <si>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</si>
  <si>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</si>
  <si>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</si>
  <si>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</si>
  <si>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</si>
  <si>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</si>
  <si>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</si>
  <si>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</si>
  <si>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</si>
  <si>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</si>
  <si>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</si>
  <si>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</si>
  <si>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</si>
  <si>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</si>
  <si>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</si>
  <si>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</si>
  <si>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</si>
  <si>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</si>
  <si>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</si>
  <si>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</si>
  <si>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</si>
  <si>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</si>
  <si>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</si>
  <si>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</si>
  <si>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</si>
  <si>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</si>
  <si>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</si>
  <si>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</si>
  <si>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</si>
  <si>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</si>
  <si>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</si>
  <si>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</si>
  <si>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</si>
  <si>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</si>
  <si>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</si>
  <si>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</si>
  <si>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</si>
  <si>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</si>
  <si>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</si>
  <si>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</si>
  <si>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</si>
  <si>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</si>
  <si>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</si>
  <si>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</si>
  <si>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</si>
  <si>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</si>
  <si>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</si>
  <si>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</si>
  <si>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</si>
  <si>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</si>
  <si>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</si>
  <si>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</si>
  <si>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</si>
  <si>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</si>
  <si>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</si>
  <si>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</si>
  <si>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</si>
  <si>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</si>
  <si>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</si>
  <si>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</si>
  <si>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</si>
  <si>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</si>
  <si>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</si>
  <si>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</si>
  <si>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</si>
  <si>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</si>
  <si>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</si>
  <si>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</si>
  <si>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</si>
  <si>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</si>
  <si>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</si>
  <si>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</si>
  <si>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</si>
  <si>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</si>
  <si>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</si>
  <si>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</si>
  <si>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</si>
  <si>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</si>
  <si>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</si>
  <si>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</si>
  <si>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</si>
  <si>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</si>
  <si>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</si>
  <si>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</si>
  <si>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</si>
  <si>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</si>
  <si>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</si>
  <si>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</si>
  <si>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</si>
  <si>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</si>
  <si>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</si>
  <si>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</si>
  <si>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</si>
  <si>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</si>
  <si>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</si>
  <si>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</si>
  <si>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</si>
  <si>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</si>
  <si>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</si>
  <si>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</si>
  <si>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</si>
  <si>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</si>
  <si>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</si>
  <si>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</si>
  <si>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</si>
  <si>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</si>
  <si>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</si>
  <si>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</si>
  <si>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</si>
  <si>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</si>
  <si>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</si>
  <si>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</si>
  <si>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</si>
  <si>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</si>
  <si>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</si>
  <si>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</si>
  <si>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</si>
  <si>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</si>
  <si>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</si>
  <si>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</si>
  <si>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</si>
  <si>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</si>
  <si>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</si>
  <si>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</si>
  <si>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</si>
  <si>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</si>
  <si>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</si>
  <si>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</si>
  <si>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</si>
  <si>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</si>
  <si>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</si>
  <si>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</si>
  <si>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</si>
  <si>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</si>
  <si>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</si>
  <si>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</si>
  <si>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</si>
  <si>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</si>
  <si>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</si>
  <si>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</si>
  <si>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</si>
  <si>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</si>
  <si>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</si>
  <si>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</si>
  <si>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</si>
  <si>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</si>
  <si>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</si>
  <si>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</si>
  <si>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</si>
  <si>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</si>
  <si>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</si>
  <si>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</si>
  <si>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</si>
  <si>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</si>
  <si>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</si>
  <si>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</si>
  <si>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</si>
  <si>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</si>
  <si>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</si>
  <si>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</si>
  <si>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</si>
  <si>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</si>
  <si>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</si>
  <si>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</si>
  <si>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</si>
  <si>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</si>
  <si>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</si>
  <si>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</si>
  <si>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</si>
  <si>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</si>
  <si>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</si>
  <si>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</si>
  <si>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</si>
  <si>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</si>
  <si>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</si>
  <si>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</si>
  <si>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</si>
  <si>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</si>
  <si>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</si>
  <si>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</si>
  <si>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</si>
  <si>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</si>
  <si>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</si>
  <si>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</si>
  <si>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</si>
  <si>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</si>
  <si>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</si>
  <si>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</si>
  <si>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</si>
  <si>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</si>
  <si>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</si>
  <si>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</si>
  <si>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</si>
  <si>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</si>
  <si>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</si>
  <si>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</si>
  <si>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</si>
  <si>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</si>
  <si>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</si>
  <si>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</si>
  <si>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</si>
  <si>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</si>
  <si>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</si>
  <si>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</si>
  <si>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</si>
  <si>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</si>
  <si>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</si>
  <si>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</si>
  <si>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</si>
  <si>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</si>
  <si>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</si>
  <si>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</si>
  <si>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</si>
  <si>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</si>
  <si>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</si>
  <si>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</si>
  <si>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</si>
  <si>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</si>
  <si>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</si>
  <si>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</si>
  <si>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</si>
  <si>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</si>
  <si>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</si>
  <si>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</si>
  <si>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</si>
  <si>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</si>
  <si>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</si>
  <si>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</si>
  <si>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</si>
  <si>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</si>
  <si>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</si>
  <si>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</si>
  <si>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</si>
  <si>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</si>
  <si>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</si>
  <si>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</si>
  <si>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</si>
  <si>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</si>
  <si>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</si>
  <si>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</si>
  <si>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</si>
  <si>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</si>
  <si>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</si>
  <si>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</si>
  <si>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</si>
  <si>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</si>
  <si>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</si>
  <si>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</si>
  <si>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</si>
  <si>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</si>
  <si>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</si>
  <si>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</si>
  <si>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</si>
  <si>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</si>
  <si>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</si>
  <si>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</si>
  <si>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</si>
  <si>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</si>
  <si>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</si>
  <si>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</si>
  <si>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</si>
  <si>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</si>
  <si>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</si>
  <si>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</si>
  <si>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</si>
  <si>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</si>
  <si>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</si>
  <si>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</si>
  <si>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</si>
  <si>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</si>
  <si>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</si>
  <si>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</si>
  <si>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</si>
  <si>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</si>
  <si>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</si>
  <si>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</si>
  <si>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</si>
  <si>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</si>
  <si>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</si>
  <si>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</si>
  <si>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</si>
  <si>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</si>
  <si>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</si>
  <si>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</si>
  <si>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</si>
  <si>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</si>
  <si>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</si>
  <si>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</si>
  <si>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</si>
  <si>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</si>
  <si>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</si>
  <si>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</si>
  <si>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</si>
  <si>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</si>
  <si>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</si>
  <si>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</si>
  <si>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</si>
  <si>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</si>
  <si>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</si>
  <si>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</si>
  <si>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</si>
  <si>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</si>
  <si>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</si>
  <si>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</si>
  <si>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</si>
  <si>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</si>
  <si>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</si>
  <si>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</si>
  <si>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</si>
  <si>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</si>
  <si>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</si>
  <si>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</si>
  <si>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</si>
  <si>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</si>
  <si>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</si>
  <si>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</si>
  <si>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</si>
  <si>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</si>
  <si>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</si>
  <si>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</si>
  <si>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</si>
  <si>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</si>
  <si>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</si>
  <si>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</si>
  <si>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</si>
  <si>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</si>
  <si>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</si>
  <si>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</si>
  <si>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</si>
  <si>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</si>
  <si>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</si>
  <si>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</si>
  <si>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</si>
  <si>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</si>
  <si>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</si>
  <si>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</si>
  <si>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</si>
  <si>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</si>
  <si>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</si>
  <si>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</si>
  <si>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</si>
  <si>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</si>
  <si>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</si>
  <si>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</si>
  <si>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</si>
  <si>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</si>
  <si>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</si>
  <si>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</si>
  <si>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</si>
  <si>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</si>
  <si>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</si>
  <si>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</si>
  <si>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</si>
  <si>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</si>
  <si>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</si>
  <si>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</si>
  <si>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</si>
  <si>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</si>
  <si>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</si>
  <si>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</si>
  <si>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</si>
  <si>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</si>
  <si>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</si>
  <si>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</si>
  <si>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</si>
  <si>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</si>
  <si>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</si>
  <si>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</si>
  <si>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</si>
  <si>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</si>
  <si>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</si>
  <si>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</si>
  <si>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</si>
  <si>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</si>
  <si>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</si>
  <si>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</si>
  <si>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</si>
  <si>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</si>
  <si>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</si>
  <si>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</si>
  <si>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</si>
  <si>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</si>
  <si>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</si>
  <si>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</si>
  <si>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</si>
  <si>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</si>
  <si>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</si>
  <si>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</si>
  <si>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</si>
  <si>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</si>
  <si>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</si>
  <si>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</si>
  <si>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</si>
  <si>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</si>
  <si>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</si>
  <si>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</si>
  <si>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</si>
  <si>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</si>
  <si>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</si>
  <si>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</si>
  <si>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</si>
  <si>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</si>
  <si>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</si>
  <si>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</si>
  <si>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</si>
  <si>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</si>
  <si>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</si>
  <si>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</si>
  <si>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</si>
  <si>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</si>
  <si>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</si>
  <si>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</si>
  <si>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</si>
  <si>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</si>
  <si>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</si>
  <si>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</si>
  <si>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</si>
  <si>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</si>
  <si>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</si>
  <si>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</si>
  <si>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</si>
  <si>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</si>
  <si>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</si>
  <si>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</si>
  <si>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</si>
  <si>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</si>
  <si>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</si>
  <si>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</si>
  <si>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</si>
  <si>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</si>
  <si>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</si>
  <si>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</si>
  <si>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</si>
  <si>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</si>
  <si>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</si>
  <si>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</si>
  <si>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</si>
  <si>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</si>
  <si>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</si>
  <si>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</si>
  <si>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</si>
  <si>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</si>
  <si>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</si>
  <si>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</si>
  <si>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</si>
  <si>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</si>
  <si>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</si>
  <si>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</si>
  <si>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</si>
  <si>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</si>
  <si>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</si>
  <si>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</si>
  <si>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</si>
  <si>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</si>
  <si>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</si>
  <si>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</si>
  <si>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</si>
  <si>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</si>
  <si>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</si>
  <si>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</si>
  <si>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</si>
  <si>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</si>
  <si>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</si>
  <si>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</si>
  <si>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</si>
  <si>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</si>
  <si>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</si>
  <si>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</si>
  <si>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</si>
  <si>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</si>
  <si>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</si>
  <si>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</si>
  <si>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</si>
  <si>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</si>
  <si>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</si>
  <si>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</si>
  <si>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</si>
  <si>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</si>
  <si>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</si>
  <si>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</si>
  <si>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</si>
  <si>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</si>
  <si>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</si>
  <si>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</si>
  <si>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</si>
  <si>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</si>
  <si>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</si>
  <si>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</si>
  <si>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</si>
  <si>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</si>
  <si>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</si>
  <si>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</si>
  <si>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</si>
  <si>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</si>
  <si>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</si>
  <si>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</si>
  <si>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</si>
  <si>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</si>
  <si>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</si>
  <si>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</si>
  <si>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</si>
  <si>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</si>
  <si>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</si>
  <si>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</si>
  <si>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</si>
  <si>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</si>
  <si>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</si>
  <si>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</si>
  <si>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</si>
  <si>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</si>
  <si>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</si>
  <si>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</si>
  <si>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</si>
  <si>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</si>
  <si>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</si>
  <si>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</si>
  <si>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</si>
  <si>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</si>
  <si>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</si>
  <si>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</si>
  <si>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</si>
  <si>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</si>
  <si>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</si>
  <si>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</si>
  <si>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</si>
  <si>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</si>
  <si>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</si>
  <si>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</si>
  <si>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</si>
  <si>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</si>
  <si>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</si>
  <si>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</si>
  <si>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</si>
  <si>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</si>
  <si>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</si>
  <si>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</si>
  <si>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</si>
  <si>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</si>
  <si>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</si>
  <si>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</si>
  <si>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</si>
  <si>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</si>
  <si>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</si>
  <si>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</si>
  <si>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</si>
  <si>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</si>
  <si>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</si>
  <si>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</si>
  <si>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</si>
  <si>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</si>
  <si>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</si>
  <si>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</si>
  <si>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</si>
  <si>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</si>
  <si>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</si>
  <si>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</si>
  <si>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</si>
  <si>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</si>
  <si>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</si>
  <si>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</si>
  <si>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</si>
  <si>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</si>
  <si>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</si>
  <si>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</si>
  <si>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</si>
  <si>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</si>
  <si>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</si>
  <si>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</si>
  <si>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</si>
  <si>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</si>
  <si>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</si>
  <si>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</si>
  <si>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</si>
  <si>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</si>
  <si>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</si>
  <si>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</si>
  <si>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</si>
  <si>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</si>
  <si>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</si>
  <si>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</si>
  <si>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</si>
  <si>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</si>
  <si>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</si>
  <si>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</si>
  <si>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</si>
  <si>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</si>
  <si>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</si>
  <si>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</si>
  <si>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</si>
  <si>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</si>
  <si>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</si>
  <si>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</si>
  <si>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</si>
  <si>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</si>
  <si>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</si>
  <si>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</si>
  <si>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</si>
  <si>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</si>
  <si>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</si>
  <si>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</si>
  <si>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</si>
  <si>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</si>
  <si>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</si>
  <si>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</si>
  <si>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</si>
  <si>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</si>
  <si>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</si>
  <si>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</si>
  <si>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</si>
  <si>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</si>
  <si>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</si>
  <si>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</si>
  <si>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</si>
  <si>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</si>
  <si>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</si>
  <si>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</si>
  <si>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</si>
  <si>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</si>
  <si>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</si>
  <si>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</si>
  <si>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</si>
  <si>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</si>
  <si>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</si>
  <si>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</si>
  <si>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</si>
  <si>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</si>
  <si>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</si>
  <si>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</si>
  <si>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</si>
  <si>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</si>
  <si>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</si>
  <si>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</si>
  <si>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</si>
  <si>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</si>
  <si>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</si>
  <si>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</si>
  <si>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</si>
  <si>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</si>
  <si>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</si>
  <si>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</si>
  <si>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</si>
  <si>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</si>
  <si>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</si>
  <si>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</si>
  <si>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</si>
  <si>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</si>
  <si>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</si>
  <si>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</si>
  <si>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</si>
  <si>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</si>
  <si>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</si>
  <si>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</si>
  <si>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</si>
  <si>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</si>
  <si>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</si>
  <si>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</si>
  <si>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</si>
  <si>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</si>
  <si>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</si>
  <si>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</si>
  <si>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</si>
  <si>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</si>
  <si>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</si>
  <si>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</si>
  <si>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</si>
  <si>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</si>
  <si>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</si>
  <si>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</si>
  <si>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</si>
  <si>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</si>
  <si>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</si>
  <si>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</si>
  <si>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</si>
  <si>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</si>
  <si>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</si>
  <si>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</si>
  <si>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</si>
  <si>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</si>
  <si>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</si>
  <si>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</si>
  <si>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</si>
  <si>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</si>
  <si>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</si>
  <si>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</si>
  <si>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</si>
  <si>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</si>
  <si>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</si>
  <si>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</si>
  <si>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</si>
  <si>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</si>
  <si>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</si>
  <si>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</si>
  <si>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</si>
  <si>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</si>
  <si>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</si>
  <si>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</si>
  <si>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</si>
  <si>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</si>
  <si>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</si>
  <si>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</si>
  <si>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</si>
  <si>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</si>
  <si>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</si>
  <si>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</si>
  <si>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</si>
  <si>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</si>
  <si>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</si>
  <si>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</si>
  <si>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</si>
  <si>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</si>
  <si>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</si>
  <si>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</si>
  <si>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</si>
  <si>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</si>
  <si>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</si>
  <si>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</si>
  <si>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</si>
  <si>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</si>
  <si>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</si>
  <si>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</si>
  <si>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</si>
  <si>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</si>
  <si>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</si>
  <si>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</si>
  <si>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</si>
  <si>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</si>
  <si>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</si>
  <si>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</si>
  <si>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</si>
  <si>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</si>
  <si>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</si>
  <si>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</si>
  <si>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</si>
  <si>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</si>
  <si>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</si>
  <si>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</si>
  <si>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</si>
  <si>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</si>
  <si>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</si>
  <si>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</si>
  <si>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</si>
  <si>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</si>
  <si>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</si>
  <si>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</si>
  <si>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</si>
  <si>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</si>
  <si>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</si>
  <si>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</si>
  <si>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</si>
  <si>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</si>
  <si>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</si>
  <si>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</si>
  <si>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</si>
  <si>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</si>
  <si>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</si>
  <si>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</si>
  <si>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</si>
  <si>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</si>
  <si>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</si>
  <si>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</si>
  <si>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</si>
  <si>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</si>
  <si>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</si>
  <si>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</si>
  <si>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</si>
  <si>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</si>
  <si>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</si>
  <si>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</si>
  <si>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</si>
  <si>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</si>
  <si>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</si>
  <si>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</si>
  <si>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</si>
  <si>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</si>
  <si>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</si>
  <si>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</si>
  <si>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</si>
  <si>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</si>
  <si>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</si>
  <si>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</si>
  <si>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</si>
  <si>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</si>
  <si>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</si>
  <si>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</si>
  <si>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</si>
  <si>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</si>
  <si>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</si>
  <si>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</si>
  <si>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</si>
  <si>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</si>
  <si>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</si>
  <si>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</si>
  <si>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</si>
  <si>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</si>
  <si>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</si>
  <si>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</si>
  <si>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</si>
  <si>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</si>
  <si>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</si>
  <si>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</si>
  <si>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</si>
  <si>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</si>
  <si>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</si>
  <si>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</si>
  <si>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</si>
  <si>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</si>
  <si>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</si>
  <si>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</si>
  <si>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</si>
  <si>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</si>
  <si>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</si>
  <si>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</si>
  <si>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</si>
  <si>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</si>
  <si>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</si>
  <si>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</si>
  <si>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</si>
  <si>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</si>
  <si>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</si>
  <si>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</si>
  <si>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</si>
  <si>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</si>
  <si>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</si>
  <si>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</si>
  <si>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</si>
  <si>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</si>
  <si>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</si>
  <si>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</si>
  <si>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</si>
  <si>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</si>
  <si>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</si>
  <si>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</si>
  <si>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</si>
  <si>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</si>
  <si>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</si>
  <si>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</si>
  <si>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</si>
  <si>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</si>
  <si>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</si>
  <si>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</si>
  <si>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</si>
  <si>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</si>
  <si>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</si>
  <si>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</si>
  <si>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</si>
  <si>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</si>
  <si>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</si>
  <si>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</si>
  <si>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</si>
  <si>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</si>
  <si>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</si>
  <si>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</si>
  <si>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</si>
  <si>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</si>
  <si>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</si>
  <si>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</si>
  <si>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</si>
  <si>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</si>
  <si>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</si>
  <si>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</si>
  <si>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</si>
  <si>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</si>
  <si>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</si>
  <si>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</si>
  <si>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</si>
  <si>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</si>
  <si>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</si>
  <si>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</si>
  <si>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</si>
  <si>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</si>
  <si>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</si>
  <si>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</si>
  <si>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</si>
  <si>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</si>
  <si>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</si>
  <si>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</si>
  <si>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</si>
  <si>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</si>
  <si>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</si>
  <si>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</si>
  <si>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</si>
  <si>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</si>
  <si>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</si>
  <si>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</si>
  <si>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</si>
  <si>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</si>
  <si>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</si>
  <si>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</si>
  <si>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</si>
  <si>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</si>
  <si>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</si>
  <si>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</si>
  <si>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</si>
  <si>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</si>
  <si>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</si>
  <si>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</si>
  <si>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</si>
  <si>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</si>
  <si>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</si>
  <si>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</si>
  <si>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</si>
  <si>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</si>
  <si>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</si>
  <si>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</si>
  <si>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</si>
  <si>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</si>
  <si>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</si>
  <si>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</si>
  <si>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</si>
  <si>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</si>
  <si>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</si>
  <si>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</si>
  <si>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</si>
  <si>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</si>
  <si>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</si>
  <si>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</si>
  <si>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</si>
  <si>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</si>
  <si>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</si>
  <si>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</si>
  <si>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</si>
  <si>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</si>
  <si>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</si>
  <si>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</si>
  <si>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</si>
  <si>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</si>
  <si>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</si>
  <si>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</si>
  <si>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</si>
  <si>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</si>
  <si>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</si>
  <si>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</si>
  <si>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</si>
  <si>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</si>
  <si>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</si>
  <si>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</si>
  <si>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</si>
  <si>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</si>
  <si>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</si>
  <si>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</si>
  <si>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</si>
  <si>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</si>
  <si>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</si>
  <si>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</si>
  <si>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</si>
  <si>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</si>
  <si>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</si>
  <si>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</si>
  <si>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</si>
  <si>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</si>
  <si>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</si>
  <si>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</si>
  <si>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</si>
  <si>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</si>
  <si>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</si>
  <si>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</si>
  <si>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</si>
  <si>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</si>
  <si>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</si>
  <si>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</si>
  <si>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</si>
  <si>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</si>
  <si>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</si>
  <si>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</si>
  <si>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</si>
  <si>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</si>
  <si>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</si>
  <si>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</si>
  <si>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</si>
  <si>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</si>
  <si>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</si>
  <si>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</si>
  <si>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</si>
  <si>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</si>
  <si>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</si>
  <si>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</si>
  <si>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</si>
  <si>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</si>
  <si>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</si>
  <si>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</si>
  <si>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</si>
  <si>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</si>
  <si>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</si>
  <si>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</si>
  <si>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</si>
  <si>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</si>
  <si>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</si>
  <si>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</si>
  <si>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</si>
  <si>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</si>
  <si>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</si>
  <si>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</si>
  <si>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</si>
  <si>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</si>
  <si>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</si>
  <si>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</si>
  <si>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</si>
  <si>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</si>
  <si>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</si>
  <si>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</si>
  <si>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</si>
  <si>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</si>
  <si>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</si>
  <si>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</si>
  <si>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</si>
  <si>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</si>
  <si>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</si>
  <si>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</si>
  <si>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</si>
  <si>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</si>
  <si>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</si>
  <si>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</si>
  <si>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</si>
  <si>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</si>
  <si>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</si>
  <si>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</si>
  <si>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</si>
  <si>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</si>
  <si>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</si>
  <si>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</si>
  <si>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</si>
  <si>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</si>
  <si>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</si>
  <si>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</si>
  <si>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</si>
  <si>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</si>
  <si>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</si>
  <si>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</si>
  <si>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</si>
  <si>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</si>
  <si>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</si>
  <si>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</si>
  <si>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</si>
  <si>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</si>
  <si>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</si>
  <si>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</si>
  <si>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</si>
  <si>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</si>
  <si>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</si>
  <si>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</si>
  <si>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</si>
  <si>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</si>
  <si>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</si>
  <si>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</si>
  <si>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</si>
  <si>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</si>
  <si>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</si>
  <si>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</si>
  <si>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</si>
  <si>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</si>
  <si>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</si>
  <si>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</si>
  <si>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</si>
  <si>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</si>
  <si>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</si>
  <si>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</si>
  <si>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</si>
  <si>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</si>
  <si>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</si>
  <si>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</si>
  <si>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</si>
  <si>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</si>
  <si>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</si>
  <si>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</si>
  <si>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</si>
  <si>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</si>
  <si>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</si>
  <si>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</si>
  <si>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</si>
  <si>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</si>
  <si>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</si>
  <si>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</si>
  <si>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</si>
  <si>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</si>
  <si>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</si>
  <si>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</si>
  <si>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</si>
  <si>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</si>
  <si>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</si>
  <si>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</si>
  <si>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</si>
  <si>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</si>
  <si>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</si>
  <si>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</si>
  <si>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</si>
  <si>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</si>
  <si>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</si>
  <si>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</si>
  <si>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</si>
  <si>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</si>
  <si>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</si>
  <si>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</si>
  <si>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</si>
  <si>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</si>
  <si>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</si>
  <si>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</si>
  <si>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</si>
  <si>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</si>
  <si>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</si>
  <si>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</si>
  <si>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</si>
  <si>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</si>
  <si>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</si>
  <si>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</si>
  <si>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</si>
  <si>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</si>
  <si>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</si>
  <si>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</si>
  <si>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</si>
  <si>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</si>
  <si>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</si>
  <si>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</si>
  <si>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</si>
  <si>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</si>
  <si>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</si>
  <si>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</si>
  <si>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</si>
  <si>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</si>
  <si>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</si>
  <si>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</si>
  <si>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</si>
  <si>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</si>
  <si>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</si>
  <si>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</si>
  <si>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</si>
  <si>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</si>
  <si>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</si>
  <si>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</si>
  <si>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</si>
  <si>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</si>
  <si>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</si>
  <si>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</si>
  <si>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</si>
  <si>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</si>
  <si>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</si>
  <si>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</si>
  <si>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</si>
  <si>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</si>
  <si>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</si>
  <si>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</si>
  <si>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</si>
  <si>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</si>
  <si>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</si>
  <si>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</si>
  <si>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</si>
  <si>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</si>
  <si>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</si>
  <si>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</si>
  <si>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</si>
  <si>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</si>
  <si>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</si>
  <si>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</si>
  <si>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</si>
  <si>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</si>
  <si>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</si>
  <si>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</si>
  <si>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</si>
  <si>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</si>
  <si>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</si>
  <si>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</si>
  <si>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</si>
  <si>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</si>
  <si>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</si>
  <si>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</si>
  <si>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</si>
  <si>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</si>
  <si>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</si>
  <si>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</si>
  <si>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</si>
  <si>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</si>
  <si>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</si>
  <si>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</si>
  <si>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</si>
  <si>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</si>
  <si>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</si>
  <si>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</si>
  <si>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</si>
  <si>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</si>
  <si>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</si>
  <si>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</si>
  <si>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</si>
  <si>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</si>
  <si>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</si>
  <si>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</si>
  <si>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</si>
  <si>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</si>
  <si>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</si>
  <si>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</si>
  <si>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</si>
  <si>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</si>
  <si>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</si>
  <si>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</si>
  <si>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</si>
  <si>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</si>
  <si>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</si>
  <si>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</si>
  <si>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</si>
  <si>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</si>
  <si>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</si>
  <si>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</si>
  <si>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</si>
  <si>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</si>
  <si>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</si>
  <si>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</si>
  <si>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</si>
  <si>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</si>
  <si>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</si>
  <si>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</si>
  <si>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</si>
  <si>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</si>
  <si>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</si>
  <si>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</si>
  <si>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</si>
  <si>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</si>
  <si>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</si>
  <si>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</si>
  <si>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</si>
  <si>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</si>
  <si>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</si>
  <si>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</si>
  <si>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</si>
  <si>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</si>
  <si>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</si>
  <si>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</si>
  <si>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</si>
  <si>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</si>
  <si>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</si>
  <si>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</si>
  <si>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</si>
  <si>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</si>
  <si>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</si>
  <si>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</si>
  <si>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</si>
  <si>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</si>
  <si>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</si>
  <si>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</si>
  <si>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</si>
  <si>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</si>
  <si>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</si>
  <si>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</si>
  <si>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</si>
  <si>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</si>
  <si>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</si>
  <si>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</si>
  <si>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</si>
  <si>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</si>
  <si>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</si>
  <si>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</si>
  <si>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</si>
  <si>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</si>
  <si>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</si>
  <si>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</si>
  <si>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</si>
  <si>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</si>
  <si>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</si>
  <si>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</si>
  <si>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</si>
  <si>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</si>
  <si>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</si>
  <si>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</si>
  <si>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</si>
  <si>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</si>
  <si>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</si>
  <si>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</si>
  <si>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</si>
  <si>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</si>
  <si>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</si>
  <si>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</si>
  <si>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</si>
  <si>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</si>
  <si>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</si>
  <si>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</si>
  <si>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</si>
  <si>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</si>
  <si>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</si>
  <si>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</si>
  <si>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</si>
  <si>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</si>
  <si>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</si>
  <si>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</si>
  <si>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</si>
  <si>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</si>
  <si>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</si>
  <si>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</si>
  <si>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</si>
  <si>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</si>
  <si>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</si>
  <si>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</si>
  <si>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</si>
  <si>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</si>
  <si>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</si>
  <si>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</si>
  <si>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</si>
  <si>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</si>
  <si>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</si>
  <si>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</si>
  <si>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</si>
  <si>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</si>
  <si>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</si>
  <si>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</si>
  <si>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</si>
  <si>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</si>
  <si>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</si>
  <si>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</si>
  <si>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</si>
  <si>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</si>
  <si>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</si>
  <si>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</si>
  <si>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</si>
  <si>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</si>
  <si>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</si>
  <si>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</si>
  <si>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</si>
  <si>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</si>
  <si>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</si>
  <si>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</si>
  <si>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</si>
  <si>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</si>
  <si>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</si>
  <si>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</si>
  <si>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</si>
  <si>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</si>
  <si>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</si>
  <si>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</si>
  <si>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</si>
  <si>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</si>
  <si>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</si>
  <si>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</si>
  <si>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</si>
  <si>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</si>
  <si>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</si>
  <si>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</si>
  <si>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</si>
  <si>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</si>
  <si>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</si>
  <si>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</si>
  <si>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</si>
  <si>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</si>
  <si>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</si>
  <si>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</si>
  <si>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</si>
  <si>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</si>
  <si>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</si>
  <si>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</si>
  <si>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</si>
  <si>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</si>
  <si>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</si>
  <si>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</si>
  <si>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</si>
  <si>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</si>
  <si>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</si>
  <si>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</si>
  <si>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</si>
  <si>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</si>
  <si>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</si>
  <si>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</si>
  <si>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</si>
  <si>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</si>
  <si>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</si>
  <si>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</si>
  <si>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</si>
  <si>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</si>
  <si>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</si>
  <si>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</si>
  <si>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</si>
  <si>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</si>
  <si>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</si>
  <si>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</si>
  <si>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</si>
  <si>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</si>
  <si>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</si>
  <si>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</si>
  <si>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</si>
  <si>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</si>
  <si>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</si>
  <si>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</si>
  <si>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</si>
  <si>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</si>
  <si>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</si>
  <si>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</si>
  <si>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</si>
  <si>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</si>
  <si>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</si>
  <si>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</si>
  <si>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</si>
  <si>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</si>
  <si>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</si>
  <si>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</si>
  <si>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</si>
  <si>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</si>
  <si>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</si>
  <si>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</si>
  <si>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</si>
  <si>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</si>
  <si>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</si>
  <si>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</si>
  <si>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</si>
  <si>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</si>
  <si>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</si>
  <si>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</si>
  <si>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</si>
  <si>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</si>
  <si>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</si>
  <si>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</si>
  <si>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</si>
  <si>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</si>
  <si>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</si>
  <si>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</si>
  <si>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</si>
  <si>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</si>
  <si>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</si>
  <si>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</si>
  <si>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</si>
  <si>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</si>
  <si>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</si>
  <si>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</si>
  <si>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</si>
  <si>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</si>
  <si>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</si>
  <si>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</si>
  <si>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</si>
  <si>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</si>
  <si>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</si>
  <si>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</si>
  <si>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</si>
  <si>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</si>
  <si>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</si>
  <si>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</si>
  <si>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</si>
  <si>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</si>
  <si>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</si>
  <si>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</si>
  <si>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</si>
  <si>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</si>
  <si>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</si>
  <si>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</si>
  <si>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</si>
  <si>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</si>
  <si>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</si>
  <si>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</si>
  <si>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</si>
  <si>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</si>
  <si>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</si>
  <si>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</si>
  <si>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</si>
  <si>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</si>
  <si>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</si>
  <si>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</si>
  <si>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</si>
  <si>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</si>
  <si>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</si>
  <si>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</si>
  <si>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</si>
  <si>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</si>
  <si>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</si>
  <si>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</si>
  <si>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</si>
  <si>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</si>
  <si>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</si>
  <si>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</si>
  <si>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</si>
  <si>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</si>
  <si>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</si>
  <si>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</si>
  <si>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</si>
  <si>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</si>
  <si>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</si>
  <si>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</si>
  <si>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</si>
  <si>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</si>
  <si>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</si>
  <si>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</si>
  <si>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</si>
  <si>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</si>
  <si>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</si>
  <si>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</si>
  <si>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</si>
  <si>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</si>
  <si>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</si>
  <si>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</si>
  <si>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</si>
  <si>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</si>
  <si>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</si>
  <si>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</si>
  <si>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</si>
  <si>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</si>
  <si>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</si>
  <si>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</si>
  <si>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</si>
  <si>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</si>
  <si>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</si>
  <si>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</si>
  <si>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</si>
  <si>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</si>
  <si>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</si>
  <si>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</si>
  <si>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</si>
  <si>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</si>
  <si>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</si>
  <si>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</si>
  <si>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</si>
  <si>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</si>
  <si>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</si>
  <si>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</si>
  <si>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</si>
  <si>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</si>
  <si>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</si>
  <si>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</si>
  <si>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</si>
  <si>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</si>
  <si>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</si>
  <si>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</si>
  <si>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</si>
  <si>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</si>
  <si>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</si>
  <si>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</si>
  <si>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</si>
  <si>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</si>
  <si>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</si>
  <si>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</si>
  <si>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</si>
  <si>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</si>
  <si>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</si>
  <si>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</si>
  <si>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</si>
  <si>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</si>
  <si>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</si>
  <si>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</si>
  <si>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</si>
  <si>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</si>
  <si>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</si>
  <si>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</si>
  <si>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</si>
  <si>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</si>
  <si>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</si>
  <si>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</si>
  <si>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</si>
  <si>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</si>
  <si>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</si>
  <si>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</si>
  <si>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</si>
  <si>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</si>
  <si>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</si>
  <si>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</si>
  <si>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</si>
  <si>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</si>
  <si>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</si>
  <si>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</si>
  <si>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</si>
  <si>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</si>
  <si>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</si>
  <si>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</si>
  <si>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</si>
  <si>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</si>
  <si>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</si>
  <si>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</si>
  <si>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</si>
  <si>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</si>
  <si>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</si>
  <si>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</si>
  <si>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</si>
  <si>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</si>
  <si>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</si>
  <si>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</si>
  <si>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</si>
  <si>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</si>
  <si>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</si>
  <si>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</si>
  <si>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</si>
  <si>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</si>
  <si>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</si>
  <si>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</si>
  <si>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</si>
  <si>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</si>
  <si>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</si>
  <si>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</si>
  <si>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</si>
  <si>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</si>
  <si>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</si>
  <si>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</si>
  <si>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</si>
  <si>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</si>
  <si>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</si>
  <si>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</si>
  <si>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</si>
  <si>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</si>
  <si>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</si>
  <si>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</si>
  <si>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</si>
  <si>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</si>
  <si>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</si>
  <si>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</si>
  <si>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</si>
  <si>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</si>
  <si>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</si>
  <si>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</si>
  <si>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</si>
  <si>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</si>
  <si>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</si>
  <si>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</si>
  <si>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</si>
  <si>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</si>
  <si>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</si>
  <si>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</si>
  <si>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</si>
  <si>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</si>
  <si>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</si>
  <si>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</si>
  <si>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</si>
  <si>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</si>
  <si>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</si>
  <si>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</si>
  <si>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</si>
  <si>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</si>
  <si>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</si>
  <si>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</si>
  <si>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</si>
  <si>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</si>
  <si>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</si>
  <si>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</si>
  <si>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</si>
  <si>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</si>
  <si>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</si>
  <si>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</si>
  <si>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</si>
  <si>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</si>
  <si>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</si>
  <si>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</si>
  <si>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</si>
  <si>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</si>
  <si>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</si>
  <si>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</si>
  <si>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</si>
  <si>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</si>
  <si>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</si>
  <si>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</si>
  <si>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</si>
  <si>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</si>
  <si>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</si>
  <si>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</si>
  <si>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</si>
  <si>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</si>
  <si>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</si>
  <si>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</si>
  <si>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</si>
  <si>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</si>
  <si>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</si>
  <si>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</si>
  <si>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</si>
  <si>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</si>
  <si>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</si>
  <si>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</si>
  <si>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</si>
  <si>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</si>
  <si>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</si>
  <si>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</si>
  <si>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</si>
  <si>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</si>
  <si>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</si>
  <si>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</si>
  <si>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</si>
  <si>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</si>
  <si>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</si>
  <si>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</si>
  <si>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</si>
  <si>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</si>
  <si>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</si>
  <si>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</si>
  <si>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</si>
  <si>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</si>
  <si>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</si>
  <si>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</si>
  <si>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</si>
  <si>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</si>
  <si>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</si>
  <si>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</si>
  <si>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</si>
  <si>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</si>
  <si>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</si>
  <si>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</si>
  <si>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</si>
  <si>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</si>
  <si>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</si>
  <si>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</si>
  <si>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</si>
  <si>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</si>
  <si>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</si>
  <si>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</si>
  <si>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</si>
  <si>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</si>
  <si>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</si>
  <si>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</si>
  <si>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</si>
  <si>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</si>
  <si>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</si>
  <si>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</si>
  <si>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</si>
  <si>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</si>
  <si>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</si>
  <si>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</si>
  <si>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</si>
  <si>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</si>
  <si>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</si>
  <si>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</si>
  <si>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</si>
  <si>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</si>
  <si>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</si>
  <si>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</si>
  <si>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</si>
  <si>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</si>
  <si>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</si>
  <si>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</si>
  <si>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</si>
  <si>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</si>
  <si>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</si>
  <si>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</si>
  <si>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</si>
  <si>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</si>
  <si>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</si>
  <si>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</si>
  <si>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</si>
  <si>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</si>
  <si>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</si>
  <si>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</si>
  <si>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</si>
  <si>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</si>
  <si>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</si>
  <si>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</si>
  <si>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</si>
  <si>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</si>
  <si>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</si>
  <si>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</si>
  <si>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</si>
  <si>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</si>
  <si>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</si>
  <si>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</si>
  <si>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</si>
  <si>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</si>
  <si>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</si>
  <si>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</si>
  <si>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</si>
  <si>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</si>
  <si>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</si>
  <si>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</si>
  <si>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</si>
  <si>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</si>
  <si>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</si>
  <si>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</si>
  <si>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</si>
  <si>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</si>
  <si>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</si>
  <si>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</si>
  <si>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</si>
  <si>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</si>
  <si>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</si>
  <si>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</si>
  <si>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</si>
  <si>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</si>
  <si>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</si>
  <si>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</si>
  <si>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</si>
  <si>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</si>
  <si>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</si>
  <si>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</si>
  <si>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</si>
  <si>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</si>
  <si>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</si>
  <si>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</si>
  <si>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</si>
  <si>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</si>
  <si>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</si>
  <si>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</si>
  <si>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</si>
  <si>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</si>
  <si>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</si>
  <si>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</si>
  <si>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</si>
  <si>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</si>
  <si>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</si>
  <si>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</si>
  <si>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</si>
  <si>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</si>
  <si>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</si>
  <si>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</si>
  <si>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</si>
  <si>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</si>
  <si>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</si>
  <si>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</si>
  <si>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</si>
  <si>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</si>
  <si>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</si>
  <si>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</si>
  <si>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</si>
  <si>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</si>
  <si>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</si>
  <si>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</si>
  <si>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</si>
  <si>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</si>
  <si>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</si>
  <si>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</si>
  <si>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</si>
  <si>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</si>
  <si>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</si>
  <si>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</si>
  <si>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</si>
  <si>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</si>
  <si>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</si>
  <si>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</si>
  <si>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</si>
  <si>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</si>
  <si>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</si>
  <si>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</si>
  <si>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</si>
  <si>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</si>
  <si>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</si>
  <si>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</si>
  <si>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</si>
  <si>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</si>
  <si>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</si>
  <si>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</si>
  <si>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</si>
  <si>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</si>
  <si>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</si>
  <si>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</si>
  <si>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</si>
  <si>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</si>
  <si>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</si>
  <si>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</si>
  <si>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</si>
  <si>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</si>
  <si>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</si>
  <si>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</si>
  <si>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</si>
  <si>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</si>
  <si>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</si>
  <si>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</si>
  <si>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</si>
  <si>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</si>
  <si>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</si>
  <si>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</si>
  <si>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</si>
  <si>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</si>
  <si>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</si>
  <si>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</si>
  <si>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</si>
  <si>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</si>
  <si>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</si>
  <si>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</si>
  <si>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</si>
  <si>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</si>
  <si>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</si>
  <si>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</si>
  <si>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</si>
  <si>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</si>
  <si>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</si>
  <si>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</si>
  <si>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</si>
  <si>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</si>
  <si>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</si>
  <si>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</si>
  <si>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</si>
  <si>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</si>
  <si>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</si>
  <si>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</si>
  <si>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</si>
  <si>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</si>
  <si>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</si>
  <si>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</si>
  <si>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</si>
  <si>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</si>
  <si>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</si>
  <si>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</si>
  <si>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</si>
  <si>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</si>
  <si>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</si>
  <si>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</si>
  <si>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</si>
  <si>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</si>
  <si>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</si>
  <si>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</si>
  <si>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</si>
  <si>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</si>
  <si>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</si>
  <si>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</si>
  <si>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</si>
  <si>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</si>
  <si>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</si>
  <si>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</si>
  <si>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</si>
  <si>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</si>
  <si>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</si>
  <si>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</si>
  <si>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</si>
  <si>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</si>
  <si>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</si>
  <si>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</si>
  <si>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</si>
  <si>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</si>
  <si>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</si>
  <si>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</si>
  <si>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</si>
  <si>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</si>
  <si>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</si>
  <si>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</si>
  <si>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</si>
  <si>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</si>
  <si>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</si>
  <si>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</si>
  <si>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</si>
  <si>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</si>
  <si>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</si>
  <si>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</si>
  <si>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</si>
  <si>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</si>
  <si>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</si>
  <si>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</si>
  <si>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</si>
  <si>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</si>
  <si>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</si>
  <si>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</si>
  <si>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</si>
  <si>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</si>
  <si>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</si>
  <si>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</si>
  <si>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</si>
  <si>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</si>
  <si>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</si>
  <si>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</si>
  <si>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</si>
  <si>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</si>
  <si>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</si>
  <si>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</si>
  <si>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</si>
  <si>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</si>
  <si>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</si>
  <si>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</si>
  <si>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</si>
  <si>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</si>
  <si>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</si>
  <si>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</si>
  <si>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</si>
  <si>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</si>
  <si>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</si>
  <si>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</si>
  <si>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</si>
  <si>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</si>
  <si>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</si>
  <si>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</si>
  <si>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</si>
  <si>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</si>
  <si>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</si>
  <si>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</si>
  <si>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</si>
  <si>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</si>
  <si>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</si>
  <si>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</si>
  <si>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</si>
  <si>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</si>
  <si>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</si>
  <si>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</si>
  <si>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</si>
  <si>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</si>
  <si>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</si>
  <si>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</si>
  <si>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</si>
  <si>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</si>
  <si>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</si>
  <si>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</si>
  <si>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</si>
  <si>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</si>
  <si>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</si>
  <si>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</si>
  <si>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</si>
  <si>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</si>
  <si>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</si>
  <si>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</si>
  <si>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</si>
  <si>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</si>
  <si>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</si>
  <si>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</si>
  <si>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</si>
  <si>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</si>
  <si>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</si>
  <si>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</si>
  <si>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</si>
  <si>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</si>
  <si>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</si>
  <si>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</si>
  <si>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</si>
  <si>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</si>
  <si>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</si>
  <si>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</si>
  <si>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</si>
  <si>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</si>
  <si>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</si>
  <si>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</si>
  <si>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</si>
  <si>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</si>
  <si>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</si>
  <si>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</si>
  <si>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</si>
  <si>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</si>
  <si>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</si>
  <si>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</si>
  <si>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</si>
  <si>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</si>
  <si>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</si>
  <si>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</si>
  <si>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</si>
  <si>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</si>
  <si>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</si>
  <si>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</si>
  <si>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</si>
  <si>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</si>
  <si>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</si>
  <si>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</si>
  <si>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</si>
  <si>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</si>
  <si>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</si>
  <si>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</si>
  <si>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</si>
  <si>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</si>
  <si>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</si>
  <si>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</si>
  <si>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</si>
  <si>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</si>
  <si>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</si>
  <si>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</si>
  <si>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</si>
  <si>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</si>
  <si>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</si>
  <si>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</si>
  <si>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</si>
  <si>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</si>
  <si>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</si>
  <si>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</si>
  <si>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</si>
  <si>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</si>
  <si>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</si>
  <si>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</si>
  <si>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</si>
  <si>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</si>
  <si>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</si>
  <si>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</si>
  <si>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</si>
  <si>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</si>
  <si>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</si>
  <si>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</si>
  <si>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</si>
  <si>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</si>
  <si>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</si>
  <si>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</si>
  <si>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</si>
  <si>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</si>
  <si>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</si>
  <si>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</si>
  <si>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</si>
  <si>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</si>
  <si>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</si>
  <si>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</si>
  <si>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</si>
  <si>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</si>
  <si>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</si>
  <si>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</si>
  <si>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</si>
  <si>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</si>
  <si>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</si>
  <si>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</si>
  <si>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</si>
  <si>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</si>
  <si>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</si>
  <si>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</si>
  <si>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</si>
  <si>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</si>
  <si>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</si>
  <si>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</si>
  <si>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</si>
  <si>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</si>
  <si>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</si>
  <si>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</si>
  <si>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</si>
  <si>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</si>
  <si>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</si>
  <si>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</si>
  <si>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</si>
  <si>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</si>
  <si>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</si>
  <si>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</si>
  <si>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</si>
  <si>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</si>
  <si>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</si>
  <si>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</si>
  <si>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</si>
  <si>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</si>
  <si>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</si>
  <si>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</si>
  <si>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</si>
  <si>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</si>
  <si>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</si>
  <si>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</si>
  <si>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</si>
  <si>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</si>
  <si>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</si>
  <si>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</si>
  <si>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</si>
  <si>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</si>
  <si>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</si>
  <si>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</si>
  <si>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</si>
  <si>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</si>
  <si>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</si>
  <si>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</si>
  <si>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</si>
  <si>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</si>
  <si>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</si>
  <si>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</si>
  <si>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</si>
  <si>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</si>
  <si>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</si>
  <si>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</si>
  <si>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</si>
  <si>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</si>
  <si>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</si>
  <si>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</si>
  <si>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</si>
  <si>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</si>
  <si>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</si>
  <si>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</si>
  <si>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</si>
  <si>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</si>
  <si>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</si>
  <si>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</si>
  <si>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</si>
  <si>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</si>
  <si>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</si>
  <si>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</si>
  <si>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</si>
  <si>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</si>
  <si>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</si>
  <si>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</si>
  <si>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</si>
  <si>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</si>
  <si>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</si>
  <si>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</si>
  <si>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</si>
  <si>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</si>
  <si>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</si>
  <si>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</si>
  <si>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</si>
  <si>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</si>
  <si>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</si>
  <si>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</si>
  <si>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</si>
  <si>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</si>
  <si>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</si>
  <si>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</si>
  <si>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</si>
  <si>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</si>
  <si>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</si>
  <si>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</si>
  <si>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</si>
  <si>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</si>
  <si>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</si>
  <si>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</si>
  <si>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</si>
  <si>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</si>
  <si>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</si>
  <si>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</si>
  <si>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</si>
  <si>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</si>
  <si>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</si>
  <si>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</si>
  <si>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</si>
  <si>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</si>
  <si>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</si>
  <si>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</si>
  <si>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</si>
  <si>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</si>
  <si>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</si>
  <si>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</si>
  <si>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</si>
  <si>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</si>
  <si>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</si>
  <si>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</si>
  <si>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</si>
  <si>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</si>
  <si>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</si>
  <si>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</si>
  <si>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</si>
  <si>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</si>
  <si>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</si>
  <si>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</si>
  <si>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</si>
  <si>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</si>
  <si>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</si>
  <si>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</si>
  <si>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</si>
  <si>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</si>
  <si>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</si>
  <si>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</si>
  <si>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</si>
  <si>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</si>
  <si>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</si>
  <si>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</si>
  <si>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</si>
  <si>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</si>
  <si>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</si>
  <si>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</si>
  <si>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</si>
  <si>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</si>
  <si>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</si>
  <si>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</si>
  <si>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</si>
  <si>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</si>
  <si>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</si>
  <si>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</si>
  <si>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</si>
  <si>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</si>
  <si>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</si>
  <si>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</si>
  <si>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</si>
  <si>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</si>
  <si>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</si>
  <si>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</si>
  <si>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</si>
  <si>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</si>
  <si>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</si>
  <si>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</si>
  <si>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</si>
  <si>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</si>
  <si>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</si>
  <si>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</si>
  <si>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</si>
  <si>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</si>
  <si>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</si>
  <si>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</si>
  <si>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</si>
  <si>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</si>
  <si>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</si>
  <si>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</si>
  <si>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</si>
  <si>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</si>
  <si>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</si>
  <si>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</si>
  <si>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</si>
  <si>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</si>
  <si>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</si>
  <si>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</si>
  <si>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</si>
  <si>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</si>
  <si>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</si>
  <si>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</si>
  <si>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</si>
  <si>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</si>
  <si>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</si>
  <si>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</si>
  <si>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</si>
  <si>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</si>
  <si>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</si>
  <si>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</si>
  <si>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</si>
  <si>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</si>
  <si>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</si>
  <si>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</si>
  <si>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</si>
  <si>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</si>
  <si>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</si>
  <si>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</si>
  <si>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</si>
  <si>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</si>
  <si>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</si>
  <si>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</si>
  <si>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</si>
  <si>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</si>
  <si>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</si>
  <si>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</si>
  <si>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</si>
  <si>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</si>
  <si>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</si>
  <si>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</si>
  <si>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</si>
  <si>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</si>
  <si>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</si>
  <si>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</si>
  <si>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</si>
  <si>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</si>
  <si>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</si>
  <si>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</si>
  <si>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</si>
  <si>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</si>
  <si>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</si>
  <si>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</si>
  <si>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</si>
  <si>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</si>
  <si>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</si>
  <si>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</si>
  <si>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</si>
  <si>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</si>
  <si>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</si>
  <si>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</si>
  <si>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</si>
  <si>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</si>
  <si>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</si>
  <si>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</si>
  <si>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</si>
  <si>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</si>
  <si>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</si>
  <si>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</si>
  <si>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</si>
  <si>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</si>
  <si>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</si>
  <si>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</si>
  <si>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</si>
  <si>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</si>
  <si>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</si>
  <si>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</si>
  <si>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</si>
  <si>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</si>
  <si>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</si>
  <si>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</si>
  <si>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</si>
  <si>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</si>
  <si>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</si>
  <si>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</si>
  <si>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</si>
  <si>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</si>
  <si>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</si>
  <si>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</si>
  <si>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</si>
  <si>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</si>
  <si>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</si>
  <si>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</si>
  <si>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</si>
  <si>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</si>
  <si>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</si>
  <si>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</si>
  <si>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</si>
  <si>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</si>
  <si>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</si>
  <si>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</si>
  <si>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</si>
  <si>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</si>
  <si>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</si>
  <si>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</si>
  <si>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</si>
  <si>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</si>
  <si>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</si>
  <si>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</si>
  <si>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</si>
  <si>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</si>
  <si>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</si>
  <si>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</si>
  <si>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</si>
  <si>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</si>
  <si>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</si>
  <si>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</si>
  <si>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</si>
  <si>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</si>
  <si>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</si>
  <si>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</si>
  <si>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</si>
  <si>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</si>
  <si>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</si>
  <si>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</si>
  <si>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</si>
  <si>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</si>
  <si>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</si>
  <si>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</si>
  <si>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</si>
  <si>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</si>
  <si>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</si>
  <si>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</si>
  <si>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</si>
  <si>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</si>
  <si>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</si>
  <si>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</si>
  <si>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</si>
  <si>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</si>
  <si>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</si>
  <si>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</si>
  <si>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</si>
  <si>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</si>
  <si>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</si>
  <si>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</si>
  <si>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</si>
  <si>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</si>
  <si>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</si>
  <si>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</si>
  <si>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</si>
  <si>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</si>
  <si>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</si>
  <si>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</si>
  <si>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</si>
  <si>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</si>
  <si>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</si>
  <si>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</si>
  <si>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</si>
  <si>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</si>
  <si>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</si>
  <si>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</si>
  <si>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</si>
  <si>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</si>
  <si>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</si>
  <si>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</si>
  <si>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</si>
  <si>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</si>
  <si>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</si>
  <si>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</si>
  <si>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</si>
  <si>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</si>
  <si>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</si>
  <si>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</si>
  <si>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</si>
  <si>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</si>
  <si>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</si>
  <si>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</si>
  <si>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</si>
  <si>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</si>
  <si>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</si>
  <si>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</si>
  <si>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</si>
  <si>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</si>
  <si>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</si>
  <si>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</si>
  <si>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</si>
  <si>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</si>
  <si>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</si>
  <si>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</si>
  <si>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</si>
  <si>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</si>
  <si>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</si>
  <si>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</si>
  <si>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</si>
  <si>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</si>
  <si>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</si>
  <si>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</si>
  <si>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</si>
  <si>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</si>
  <si>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</si>
  <si>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</si>
  <si>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</si>
  <si>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</si>
  <si>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</si>
  <si>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</si>
  <si>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</si>
  <si>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</si>
  <si>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</si>
  <si>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</si>
  <si>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</si>
  <si>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</si>
  <si>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</si>
  <si>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</si>
  <si>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</si>
  <si>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</si>
  <si>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</si>
  <si>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</si>
  <si>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</si>
  <si>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</si>
  <si>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</si>
  <si>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</si>
  <si>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</si>
  <si>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</si>
  <si>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</si>
  <si>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</si>
  <si>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</si>
  <si>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</si>
  <si>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</si>
  <si>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</si>
  <si>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</si>
  <si>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</si>
  <si>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</si>
  <si>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</si>
  <si>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</si>
  <si>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</si>
  <si>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</si>
  <si>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</si>
  <si>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</si>
  <si>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</si>
  <si>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</si>
  <si>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</si>
  <si>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</si>
  <si>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</si>
  <si>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</si>
  <si>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</si>
  <si>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</si>
  <si>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</si>
  <si>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</si>
  <si>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</si>
  <si>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</si>
  <si>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</si>
  <si>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</si>
  <si>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</si>
  <si>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</si>
  <si>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</si>
  <si>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</si>
  <si>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</si>
  <si>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</si>
  <si>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</si>
  <si>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</si>
  <si>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</si>
  <si>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</si>
  <si>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</si>
  <si>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</si>
  <si>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</si>
  <si>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</si>
  <si>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</si>
  <si>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</si>
  <si>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</si>
  <si>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</si>
  <si>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</si>
  <si>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</si>
  <si>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</si>
  <si>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</si>
  <si>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</si>
  <si>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</si>
  <si>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</si>
  <si>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</si>
  <si>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</si>
  <si>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</si>
  <si>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</si>
  <si>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</si>
  <si>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</si>
  <si>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</si>
  <si>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</si>
  <si>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</si>
  <si>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</si>
  <si>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</si>
  <si>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</si>
  <si>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</si>
  <si>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</si>
  <si>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</si>
  <si>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</si>
  <si>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</si>
  <si>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</si>
  <si>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</si>
  <si>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</si>
  <si>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</si>
  <si>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</si>
  <si>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</si>
  <si>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</si>
  <si>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</si>
  <si>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</si>
  <si>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</si>
  <si>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</si>
  <si>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</si>
  <si>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</si>
  <si>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</si>
  <si>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</si>
  <si>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</si>
  <si>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</si>
  <si>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</si>
  <si>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</si>
  <si>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</si>
  <si>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</si>
  <si>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</si>
  <si>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</si>
  <si>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</si>
  <si>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</si>
  <si>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</si>
  <si>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</si>
  <si>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</si>
  <si>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</si>
  <si>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</si>
  <si>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</si>
  <si>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</si>
  <si>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</si>
  <si>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</si>
  <si>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</si>
  <si>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</si>
  <si>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</si>
  <si>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</si>
  <si>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</si>
  <si>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</si>
  <si>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</si>
  <si>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</si>
  <si>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</si>
  <si>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</si>
  <si>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</si>
  <si>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</si>
  <si>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</si>
  <si>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</si>
  <si>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</si>
  <si>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</si>
  <si>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</si>
  <si>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</si>
  <si>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</si>
  <si>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</si>
  <si>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</si>
  <si>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</si>
  <si>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</si>
  <si>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</si>
  <si>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</si>
  <si>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</si>
  <si>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</si>
  <si>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</si>
  <si>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</si>
  <si>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</si>
  <si>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</si>
  <si>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</si>
  <si>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</si>
  <si>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</si>
  <si>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</si>
  <si>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</si>
  <si>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</si>
  <si>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</si>
  <si>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</si>
  <si>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</si>
  <si>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</si>
  <si>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</si>
  <si>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</si>
  <si>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</si>
  <si>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</si>
  <si>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</si>
  <si>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</si>
  <si>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</si>
  <si>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</si>
  <si>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</si>
  <si>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</si>
  <si>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</si>
  <si>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</si>
  <si>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</si>
  <si>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</si>
  <si>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</si>
  <si>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</si>
  <si>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</si>
  <si>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</si>
  <si>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</si>
  <si>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</si>
  <si>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</si>
  <si>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</si>
  <si>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</si>
  <si>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</si>
  <si>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</si>
  <si>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</si>
  <si>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</si>
  <si>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</si>
  <si>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</si>
  <si>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</si>
  <si>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</si>
  <si>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</si>
  <si>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</si>
  <si>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</si>
  <si>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</si>
  <si>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</si>
  <si>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</si>
  <si>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</si>
  <si>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</si>
  <si>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</si>
  <si>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</si>
  <si>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</si>
  <si>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</si>
  <si>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</si>
  <si>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</si>
  <si>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</si>
  <si>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</si>
  <si>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</si>
  <si>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</si>
  <si>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</si>
  <si>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</si>
  <si>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</si>
  <si>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</si>
  <si>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</si>
  <si>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</si>
  <si>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</si>
  <si>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</si>
  <si>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</si>
  <si>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</si>
  <si>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</si>
  <si>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</si>
  <si>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</si>
  <si>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</si>
  <si>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</si>
  <si>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</si>
  <si>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</si>
  <si>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</si>
  <si>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</si>
  <si>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</si>
  <si>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</si>
  <si>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</si>
  <si>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</si>
  <si>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</si>
  <si>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</si>
  <si>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</si>
  <si>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</si>
  <si>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</si>
  <si>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</si>
  <si>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</si>
  <si>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</si>
  <si>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</si>
  <si>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</si>
  <si>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</si>
  <si>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</si>
  <si>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</si>
  <si>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</si>
  <si>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</si>
  <si>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</si>
  <si>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</si>
  <si>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</si>
  <si>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</si>
  <si>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</si>
  <si>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</si>
  <si>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</si>
  <si>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</si>
  <si>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</si>
  <si>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</si>
  <si>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</si>
  <si>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</si>
  <si>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</si>
  <si>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</si>
  <si>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</si>
  <si>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</si>
  <si>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</si>
  <si>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</si>
  <si>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</si>
  <si>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</si>
  <si>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</si>
  <si>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</si>
  <si>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</si>
  <si>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</si>
  <si>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</si>
  <si>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</si>
  <si>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</si>
  <si>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</si>
  <si>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</si>
  <si>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</si>
  <si>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</si>
  <si>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</si>
  <si>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</si>
  <si>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</si>
  <si>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</si>
  <si>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</si>
  <si>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</si>
  <si>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</si>
  <si>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</si>
  <si>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</si>
  <si>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</si>
  <si>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</si>
  <si>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</si>
  <si>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</si>
  <si>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</si>
  <si>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</si>
  <si>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</si>
  <si>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</si>
  <si>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</si>
  <si>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</si>
  <si>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</si>
  <si>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</si>
  <si>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</si>
  <si>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</si>
  <si>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</si>
  <si>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</si>
  <si>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</si>
  <si>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</si>
  <si>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</si>
  <si>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</si>
  <si>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</si>
  <si>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</si>
  <si>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</si>
  <si>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</si>
  <si>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</si>
  <si>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</si>
  <si>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</si>
  <si>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</si>
  <si>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</si>
  <si>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</si>
  <si>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</si>
  <si>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</si>
  <si>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</si>
  <si>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</si>
  <si>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</si>
  <si>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</si>
  <si>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</si>
  <si>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</si>
  <si>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</si>
  <si>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</si>
  <si>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</si>
  <si>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</si>
  <si>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</si>
  <si>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</si>
  <si>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</si>
  <si>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</si>
  <si>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</si>
  <si>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</si>
  <si>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</si>
  <si>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</si>
  <si>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</si>
  <si>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</si>
  <si>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</si>
  <si>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</si>
  <si>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</si>
  <si>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</si>
  <si>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</si>
  <si>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</si>
  <si>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</si>
  <si>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</si>
  <si>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</si>
  <si>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</si>
  <si>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</si>
  <si>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</si>
  <si>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</si>
  <si>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</si>
  <si>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</si>
  <si>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</si>
  <si>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</si>
  <si>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</si>
  <si>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</si>
  <si>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</si>
  <si>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</si>
  <si>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</si>
  <si>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</si>
  <si>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</si>
  <si>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</si>
  <si>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</si>
  <si>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</si>
  <si>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</si>
  <si>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</si>
  <si>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</si>
  <si>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</si>
  <si>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</si>
  <si>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</si>
  <si>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</si>
  <si>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</si>
  <si>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</si>
  <si>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</si>
  <si>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</si>
  <si>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</si>
  <si>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</si>
  <si>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</si>
  <si>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</si>
  <si>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</si>
  <si>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</si>
  <si>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</si>
  <si>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</si>
  <si>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</si>
  <si>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</si>
  <si>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</si>
  <si>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</si>
  <si>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</si>
  <si>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</si>
  <si>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</si>
  <si>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</si>
  <si>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</si>
  <si>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</si>
  <si>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</si>
  <si>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</si>
  <si>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</si>
  <si>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</si>
  <si>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</si>
  <si>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</si>
  <si>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</si>
  <si>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</si>
  <si>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</si>
  <si>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</si>
  <si>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</si>
  <si>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</si>
  <si>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</si>
  <si>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</si>
  <si>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</si>
  <si>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</si>
  <si>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</si>
  <si>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</si>
  <si>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</si>
  <si>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</si>
  <si>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</si>
  <si>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</si>
  <si>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</si>
  <si>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</si>
  <si>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</si>
  <si>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</si>
  <si>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</si>
  <si>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</si>
  <si>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</si>
  <si>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</si>
  <si>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</si>
  <si>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</si>
  <si>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</si>
  <si>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</si>
  <si>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</si>
  <si>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</si>
  <si>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</si>
  <si>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</si>
  <si>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</si>
  <si>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</si>
  <si>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</si>
  <si>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</si>
  <si>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</si>
  <si>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</si>
  <si>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</si>
  <si>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</si>
  <si>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</si>
  <si>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</si>
  <si>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</si>
  <si>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</si>
  <si>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</si>
  <si>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</si>
  <si>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</si>
  <si>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</si>
  <si>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</si>
  <si>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</si>
  <si>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</si>
  <si>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</si>
  <si>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</si>
  <si>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</si>
  <si>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</si>
  <si>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</si>
  <si>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</si>
  <si>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</si>
  <si>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</si>
  <si>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</si>
  <si>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</si>
  <si>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</si>
  <si>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</si>
  <si>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</si>
  <si>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</si>
  <si>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</si>
  <si>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</si>
  <si>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</si>
  <si>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</si>
  <si>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</si>
  <si>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</si>
  <si>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</si>
  <si>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</si>
  <si>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</si>
  <si>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</si>
  <si>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</si>
  <si>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</si>
  <si>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</si>
  <si>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</si>
  <si>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</si>
  <si>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</si>
  <si>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</si>
  <si>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</si>
  <si>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</si>
  <si>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</si>
  <si>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</si>
  <si>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</si>
  <si>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</si>
  <si>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</si>
  <si>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</si>
  <si>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</si>
  <si>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</si>
  <si>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</si>
  <si>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</si>
  <si>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</si>
  <si>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</si>
  <si>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</si>
  <si>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</si>
  <si>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</si>
  <si>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</si>
  <si>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</si>
  <si>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</si>
  <si>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</si>
  <si>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</si>
  <si>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</si>
  <si>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</si>
  <si>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</si>
  <si>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</si>
  <si>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</si>
  <si>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</si>
  <si>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</si>
  <si>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</si>
  <si>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</si>
  <si>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</si>
  <si>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</si>
  <si>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</si>
  <si>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</si>
  <si>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</si>
  <si>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</si>
  <si>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</si>
  <si>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</si>
  <si>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</si>
  <si>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</si>
  <si>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</si>
  <si>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</si>
  <si>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</si>
  <si>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</si>
  <si>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</si>
  <si>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</si>
  <si>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</si>
  <si>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</si>
  <si>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</si>
  <si>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</si>
  <si>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</si>
  <si>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</si>
  <si>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</si>
  <si>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</si>
  <si>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</si>
  <si>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</si>
  <si>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</si>
  <si>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</si>
  <si>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</si>
  <si>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</si>
  <si>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</si>
  <si>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</si>
  <si>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</si>
  <si>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</si>
  <si>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</si>
  <si>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</si>
  <si>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</si>
  <si>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</si>
  <si>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</si>
  <si>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</si>
  <si>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</si>
  <si>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</si>
  <si>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</si>
  <si>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</si>
  <si>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</si>
  <si>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</si>
  <si>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</si>
  <si>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</si>
  <si>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</si>
  <si>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</si>
  <si>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</si>
  <si>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</si>
  <si>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</si>
  <si>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</si>
  <si>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</si>
  <si>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</si>
  <si>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</si>
  <si>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</si>
  <si>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</si>
  <si>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</si>
  <si>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</si>
  <si>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</si>
  <si>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</si>
  <si>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</si>
  <si>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</si>
  <si>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</si>
  <si>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</si>
  <si>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</si>
  <si>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</si>
  <si>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</si>
  <si>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</si>
  <si>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</si>
  <si>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</si>
  <si>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</si>
  <si>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</si>
  <si>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</si>
  <si>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</si>
  <si>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</si>
  <si>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</si>
  <si>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</si>
  <si>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</si>
  <si>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</si>
  <si>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</si>
  <si>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</si>
  <si>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</si>
  <si>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</si>
  <si>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</si>
  <si>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</si>
  <si>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</si>
  <si>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</si>
  <si>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</si>
  <si>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</si>
  <si>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</si>
  <si>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</si>
  <si>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</si>
  <si>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</si>
  <si>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</si>
  <si>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</si>
  <si>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</si>
  <si>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</si>
  <si>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</si>
  <si>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</si>
  <si>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</si>
  <si>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</si>
  <si>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</si>
  <si>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</si>
  <si>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</si>
  <si>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</si>
  <si>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</si>
  <si>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</si>
  <si>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</si>
  <si>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</si>
  <si>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</si>
  <si>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</si>
  <si>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</si>
  <si>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</si>
  <si>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</si>
  <si>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</si>
  <si>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</si>
  <si>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</si>
  <si>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</si>
  <si>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</si>
  <si>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</si>
  <si>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</si>
  <si>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</si>
  <si>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</si>
  <si>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</si>
  <si>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</si>
  <si>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</si>
  <si>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</si>
  <si>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</si>
  <si>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</si>
  <si>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</si>
  <si>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</si>
  <si>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</si>
  <si>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</si>
  <si>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</si>
  <si>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</si>
  <si>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</si>
  <si>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</si>
  <si>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</si>
  <si>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</si>
  <si>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</si>
  <si>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</si>
  <si>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</si>
  <si>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</si>
  <si>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</si>
  <si>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</si>
  <si>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</si>
  <si>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</si>
  <si>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</si>
  <si>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</si>
  <si>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</si>
  <si>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</si>
  <si>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</si>
  <si>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</si>
  <si>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</si>
  <si>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</si>
  <si>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</si>
  <si>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</si>
  <si>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</si>
  <si>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</si>
  <si>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</si>
  <si>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</si>
  <si>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</si>
  <si>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</si>
  <si>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</si>
  <si>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</si>
  <si>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</si>
  <si>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</si>
  <si>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</si>
  <si>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</si>
  <si>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</si>
  <si>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</si>
  <si>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</si>
  <si>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</si>
  <si>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</si>
  <si>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</si>
  <si>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</si>
  <si>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</si>
  <si>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</si>
  <si>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</si>
  <si>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</si>
  <si>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</si>
  <si>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</si>
  <si>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</si>
  <si>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</si>
  <si>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</si>
  <si>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</si>
  <si>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</si>
  <si>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</si>
  <si>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</si>
  <si>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</si>
  <si>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</si>
  <si>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</si>
  <si>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</si>
  <si>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</si>
  <si>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</si>
  <si>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</si>
  <si>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</si>
  <si>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</si>
  <si>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</si>
  <si>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</si>
  <si>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</si>
  <si>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</si>
  <si>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</si>
  <si>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</si>
  <si>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</si>
  <si>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</si>
  <si>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</si>
  <si>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</si>
  <si>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</si>
  <si>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</si>
  <si>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</si>
  <si>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</si>
  <si>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</si>
  <si>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</si>
  <si>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</si>
  <si>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</si>
  <si>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</si>
  <si>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</si>
  <si>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</si>
  <si>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</si>
  <si>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</si>
  <si>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</si>
  <si>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</si>
  <si>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</si>
  <si>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</si>
  <si>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</si>
  <si>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</si>
  <si>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</si>
  <si>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</si>
  <si>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</si>
  <si>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</si>
  <si>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</si>
  <si>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</si>
  <si>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</si>
  <si>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</si>
  <si>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</si>
  <si>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</si>
  <si>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</si>
  <si>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</si>
  <si>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</si>
  <si>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</si>
  <si>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</si>
  <si>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</si>
  <si>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</si>
  <si>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</si>
  <si>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</si>
  <si>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</si>
  <si>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</si>
  <si>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</si>
  <si>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</si>
  <si>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</si>
  <si>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</si>
  <si>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</si>
  <si>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</si>
  <si>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</si>
  <si>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</si>
  <si>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</si>
  <si>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</si>
  <si>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</si>
  <si>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</si>
  <si>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</si>
  <si>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</si>
  <si>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</si>
  <si>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</si>
  <si>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</si>
  <si>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</si>
  <si>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</si>
  <si>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</si>
  <si>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</si>
  <si>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</si>
  <si>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</si>
  <si>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</si>
  <si>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</si>
  <si>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</si>
  <si>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</si>
  <si>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</si>
  <si>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</si>
  <si>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</si>
  <si>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</si>
  <si>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</si>
  <si>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</si>
  <si>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</si>
  <si>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</si>
  <si>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</si>
  <si>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</si>
  <si>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</si>
  <si>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</si>
  <si>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</si>
  <si>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</si>
  <si>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</si>
  <si>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</si>
  <si>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</si>
  <si>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</si>
  <si>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</si>
  <si>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</si>
  <si>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</si>
  <si>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</si>
  <si>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</si>
  <si>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</si>
  <si>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</si>
  <si>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</si>
  <si>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</si>
  <si>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</si>
  <si>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</si>
  <si>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</si>
  <si>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</si>
  <si>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</si>
  <si>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</si>
  <si>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</si>
  <si>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</si>
  <si>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</si>
  <si>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</si>
  <si>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</si>
  <si>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</si>
  <si>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</si>
  <si>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</si>
  <si>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</si>
  <si>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</si>
  <si>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</si>
  <si>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</si>
  <si>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</si>
  <si>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</si>
  <si>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</si>
  <si>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</si>
  <si>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</si>
  <si>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</si>
  <si>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</si>
  <si>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</si>
  <si>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</si>
  <si>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</si>
  <si>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</si>
  <si>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</si>
  <si>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</si>
  <si>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</si>
  <si>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</si>
  <si>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</si>
  <si>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</si>
  <si>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</si>
  <si>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</si>
  <si>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</si>
  <si>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</si>
  <si>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</si>
  <si>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</si>
  <si>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</si>
  <si>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</si>
  <si>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</si>
  <si>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</si>
  <si>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</si>
  <si>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</si>
  <si>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</si>
  <si>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</si>
  <si>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</si>
  <si>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</si>
  <si>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</si>
  <si>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</si>
  <si>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</si>
  <si>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</si>
  <si>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</si>
  <si>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</si>
  <si>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</si>
  <si>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</si>
  <si>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</si>
  <si>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</si>
  <si>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</si>
  <si>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</si>
  <si>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</si>
  <si>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</si>
  <si>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</si>
  <si>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</si>
  <si>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</si>
  <si>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</si>
  <si>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</si>
  <si>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</si>
  <si>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</si>
  <si>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</si>
  <si>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</si>
  <si>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</si>
  <si>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</si>
  <si>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</si>
  <si>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</si>
  <si>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</si>
  <si>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</si>
  <si>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</si>
  <si>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</si>
  <si>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</si>
  <si>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</si>
  <si>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</si>
  <si>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</si>
  <si>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</si>
  <si>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</si>
  <si>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</si>
  <si>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</si>
  <si>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</si>
  <si>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</si>
  <si>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</si>
  <si>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</si>
  <si>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</si>
  <si>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</si>
  <si>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</si>
  <si>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</si>
  <si>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</si>
  <si>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</si>
  <si>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</si>
  <si>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</si>
  <si>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</si>
  <si>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</si>
  <si>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</si>
  <si>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</si>
  <si>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</si>
  <si>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</si>
  <si>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</si>
  <si>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</si>
  <si>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</si>
  <si>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</si>
  <si>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</si>
  <si>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</si>
  <si>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</si>
  <si>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</si>
  <si>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</si>
  <si>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</si>
  <si>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</si>
  <si>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</si>
  <si>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</si>
  <si>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</si>
  <si>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</si>
  <si>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</si>
  <si>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</si>
  <si>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</si>
  <si>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</si>
  <si>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</si>
  <si>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</si>
  <si>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</si>
  <si>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</si>
  <si>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</si>
  <si>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</si>
  <si>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</si>
  <si>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</si>
  <si>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</si>
  <si>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</si>
  <si>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</si>
  <si>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</si>
  <si>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</si>
  <si>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</si>
  <si>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</si>
  <si>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</si>
  <si>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</si>
  <si>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</si>
  <si>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</si>
  <si>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</si>
  <si>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</si>
  <si>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</si>
  <si>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</si>
  <si>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</si>
  <si>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</si>
  <si>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</si>
  <si>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</si>
  <si>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</si>
  <si>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</si>
  <si>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</si>
  <si>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</si>
  <si>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</si>
  <si>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</si>
  <si>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</si>
  <si>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</si>
  <si>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</si>
  <si>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</si>
  <si>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</si>
  <si>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</si>
  <si>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</si>
  <si>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</si>
  <si>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</si>
  <si>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</si>
  <si>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</si>
  <si>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</si>
  <si>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</si>
  <si>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</si>
  <si>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</si>
  <si>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</si>
  <si>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</si>
  <si>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</si>
  <si>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</si>
  <si>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</si>
  <si>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</si>
  <si>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</si>
  <si>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</si>
  <si>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</si>
  <si>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</si>
  <si>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</si>
  <si>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</si>
  <si>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</si>
  <si>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</si>
  <si>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</si>
  <si>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</si>
  <si>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</si>
  <si>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</si>
  <si>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</si>
  <si>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</si>
  <si>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</si>
  <si>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</si>
  <si>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</si>
  <si>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</si>
  <si>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</si>
  <si>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</si>
  <si>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</si>
  <si>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</si>
  <si>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</si>
  <si>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</si>
  <si>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</si>
  <si>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</si>
  <si>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</si>
  <si>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</si>
  <si>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</si>
  <si>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</si>
  <si>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</si>
  <si>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</si>
  <si>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</si>
  <si>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</si>
  <si>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</si>
  <si>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</si>
  <si>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</si>
  <si>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</si>
  <si>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</si>
  <si>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</si>
  <si>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</si>
  <si>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</si>
  <si>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</si>
  <si>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</si>
  <si>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</si>
  <si>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</si>
  <si>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</si>
  <si>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</si>
  <si>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</si>
  <si>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</si>
  <si>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</si>
  <si>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</si>
  <si>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</si>
  <si>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</si>
  <si>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</si>
  <si>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</si>
  <si>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</si>
  <si>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</si>
  <si>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</si>
  <si>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</si>
  <si>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</si>
  <si>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</si>
  <si>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</si>
  <si>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</si>
  <si>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</si>
  <si>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</si>
  <si>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</si>
  <si>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</si>
  <si>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</si>
  <si>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</si>
  <si>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</si>
  <si>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</si>
  <si>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</si>
  <si>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</si>
  <si>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</si>
  <si>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</si>
  <si>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</si>
  <si>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</si>
  <si>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</si>
  <si>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</si>
  <si>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</si>
  <si>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</si>
  <si>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</si>
  <si>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</si>
  <si>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</si>
  <si>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</si>
  <si>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</si>
  <si>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</si>
  <si>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</si>
  <si>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</si>
  <si>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</si>
  <si>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</si>
  <si>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</si>
  <si>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</si>
  <si>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</si>
  <si>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</si>
  <si>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</si>
  <si>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</si>
  <si>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</si>
  <si>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</si>
  <si>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</si>
  <si>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</si>
  <si>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</si>
  <si>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</si>
  <si>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</si>
  <si>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</si>
  <si>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</si>
  <si>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</si>
  <si>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</si>
  <si>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</si>
  <si>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</si>
  <si>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</si>
  <si>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</si>
  <si>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</si>
  <si>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</si>
  <si>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</si>
  <si>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</si>
  <si>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</si>
  <si>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</si>
  <si>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</si>
  <si>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</si>
  <si>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</si>
  <si>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</si>
  <si>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</si>
  <si>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</si>
  <si>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</si>
  <si>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</si>
  <si>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</si>
  <si>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</si>
  <si>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</si>
  <si>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</si>
  <si>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</si>
  <si>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</si>
  <si>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</si>
  <si>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</si>
  <si>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</si>
  <si>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</si>
  <si>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</si>
  <si>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</si>
  <si>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</si>
  <si>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</si>
  <si>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</si>
  <si>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</si>
  <si>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</si>
  <si>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</si>
  <si>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</si>
  <si>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</si>
  <si>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</si>
  <si>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</si>
  <si>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</si>
  <si>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</si>
  <si>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</si>
  <si>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</si>
  <si>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</si>
  <si>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</si>
  <si>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</si>
  <si>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</si>
  <si>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</si>
  <si>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</si>
  <si>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</si>
  <si>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</si>
  <si>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</si>
  <si>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</si>
  <si>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</si>
  <si>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</si>
  <si>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</si>
  <si>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</si>
  <si>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</si>
  <si>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</si>
  <si>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</si>
  <si>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</si>
  <si>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</si>
  <si>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</si>
  <si>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</si>
  <si>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</si>
  <si>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</si>
  <si>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</si>
  <si>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</si>
  <si>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</si>
  <si>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</si>
  <si>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</si>
  <si>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</si>
  <si>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</si>
  <si>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</si>
  <si>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</si>
  <si>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</si>
  <si>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</si>
  <si>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</si>
  <si>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</si>
  <si>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</si>
  <si>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</si>
  <si>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</si>
  <si>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</si>
  <si>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</si>
  <si>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</si>
  <si>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</si>
  <si>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</si>
  <si>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</si>
  <si>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</si>
  <si>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</si>
  <si>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</si>
  <si>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</si>
  <si>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</si>
  <si>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</si>
  <si>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</si>
  <si>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</si>
  <si>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</si>
  <si>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</si>
  <si>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</si>
  <si>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</si>
  <si>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</si>
  <si>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</si>
  <si>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</si>
  <si>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</si>
  <si>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</si>
  <si>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</si>
  <si>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</si>
  <si>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</si>
  <si>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</si>
  <si>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</si>
  <si>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</si>
  <si>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</si>
  <si>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</si>
  <si>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</si>
  <si>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</si>
  <si>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</si>
  <si>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</si>
  <si>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</si>
  <si>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</si>
  <si>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</si>
  <si>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</si>
  <si>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</si>
  <si>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</si>
  <si>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</si>
  <si>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</si>
  <si>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</si>
  <si>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</si>
  <si>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</si>
  <si>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</si>
  <si>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</si>
  <si>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</si>
  <si>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</si>
  <si>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</si>
  <si>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</si>
  <si>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</si>
  <si>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</si>
  <si>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</si>
  <si>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</si>
  <si>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</si>
  <si>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</si>
  <si>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</si>
  <si>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</si>
  <si>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</si>
  <si>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</si>
  <si>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</si>
  <si>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</si>
  <si>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</si>
  <si>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</si>
  <si>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</si>
  <si>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</si>
  <si>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</si>
  <si>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</si>
  <si>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</si>
  <si>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</si>
  <si>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</si>
  <si>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</si>
  <si>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</si>
  <si>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</si>
  <si>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</si>
  <si>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</si>
  <si>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</si>
  <si>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</si>
  <si>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</si>
  <si>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</si>
  <si>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</si>
  <si>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</si>
  <si>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</si>
  <si>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</si>
  <si>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</si>
  <si>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</si>
  <si>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</si>
  <si>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</si>
  <si>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</si>
  <si>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</si>
  <si>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</si>
  <si>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</si>
  <si>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</si>
  <si>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</si>
  <si>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</si>
  <si>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</si>
  <si>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</si>
  <si>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</si>
  <si>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</si>
  <si>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</si>
  <si>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</si>
  <si>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</si>
  <si>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</si>
  <si>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</si>
  <si>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</si>
  <si>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</si>
  <si>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</si>
  <si>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</si>
  <si>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</si>
  <si>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</si>
  <si>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</si>
  <si>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</si>
  <si>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</si>
  <si>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</si>
  <si>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</si>
  <si>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</si>
  <si>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</si>
  <si>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</si>
  <si>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</si>
  <si>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</si>
  <si>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</si>
  <si>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</si>
  <si>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</si>
  <si>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</si>
  <si>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</si>
  <si>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</si>
  <si>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</si>
  <si>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</si>
  <si>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</si>
  <si>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</si>
  <si>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</si>
  <si>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</si>
  <si>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</si>
  <si>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</si>
  <si>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</si>
  <si>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</si>
  <si>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</si>
  <si>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</si>
  <si>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</si>
  <si>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</si>
  <si>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</si>
  <si>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</si>
  <si>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</si>
  <si>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</si>
  <si>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</si>
  <si>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</si>
  <si>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</si>
  <si>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</si>
  <si>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</si>
  <si>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</si>
  <si>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</si>
  <si>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</si>
  <si>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</si>
  <si>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</si>
  <si>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</si>
  <si>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</si>
  <si>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</si>
  <si>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</si>
  <si>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</si>
  <si>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</si>
  <si>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</si>
  <si>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</si>
  <si>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</si>
  <si>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</si>
  <si>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</si>
  <si>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</si>
  <si>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</si>
  <si>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</si>
  <si>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</si>
  <si>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</si>
  <si>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</si>
  <si>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</si>
  <si>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</si>
  <si>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</si>
  <si>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</si>
  <si>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</si>
  <si>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</si>
  <si>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</si>
  <si>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</si>
  <si>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</si>
  <si>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</si>
  <si>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</si>
  <si>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</si>
  <si>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</si>
  <si>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</si>
  <si>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</si>
  <si>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</si>
  <si>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</si>
  <si>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</si>
  <si>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</si>
  <si>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</si>
  <si>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</si>
  <si>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</si>
  <si>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</si>
  <si>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</si>
  <si>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</si>
  <si>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</si>
  <si>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</si>
  <si>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</si>
  <si>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</si>
  <si>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</si>
  <si>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</si>
  <si>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</si>
  <si>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</si>
  <si>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</si>
  <si>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</si>
  <si>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</si>
  <si>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</si>
  <si>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</si>
  <si>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</si>
  <si>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</si>
  <si>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</si>
  <si>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</si>
  <si>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</si>
  <si>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</si>
  <si>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</si>
  <si>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</si>
  <si>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</si>
  <si>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</si>
  <si>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</si>
  <si>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</si>
  <si>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</si>
  <si>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</si>
  <si>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</si>
  <si>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</si>
  <si>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</si>
  <si>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</si>
  <si>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</si>
  <si>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</si>
  <si>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</si>
  <si>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</si>
  <si>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</si>
  <si>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</si>
  <si>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</si>
  <si>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</si>
  <si>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</si>
  <si>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</si>
  <si>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</si>
  <si>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</si>
  <si>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</si>
  <si>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</si>
  <si>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</si>
  <si>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</si>
  <si>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</si>
  <si>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</si>
  <si>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</si>
  <si>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</si>
  <si>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</si>
  <si>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</si>
  <si>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</si>
  <si>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</si>
  <si>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</si>
  <si>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</si>
  <si>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</si>
  <si>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</si>
  <si>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</si>
  <si>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</si>
  <si>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</si>
  <si>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</si>
  <si>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</si>
  <si>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</si>
  <si>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</si>
  <si>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</si>
  <si>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</si>
  <si>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</si>
  <si>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</si>
  <si>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</si>
  <si>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</si>
  <si>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</si>
  <si>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</si>
  <si>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</si>
  <si>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</si>
  <si>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</si>
  <si>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</si>
  <si>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</si>
  <si>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</si>
  <si>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</si>
  <si>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</si>
  <si>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</si>
  <si>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</si>
  <si>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</si>
  <si>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</si>
  <si>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</si>
  <si>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</si>
  <si>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</si>
  <si>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</si>
  <si>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</si>
  <si>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</si>
  <si>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</si>
  <si>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</si>
  <si>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</si>
  <si>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</si>
  <si>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</si>
  <si>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</si>
  <si>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</si>
  <si>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</si>
  <si>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</si>
  <si>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</si>
  <si>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</si>
  <si>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</si>
  <si>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</si>
  <si>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</si>
  <si>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</si>
  <si>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</si>
  <si>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</si>
  <si>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</si>
  <si>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</si>
  <si>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</si>
  <si>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</si>
  <si>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</si>
  <si>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</si>
  <si>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</si>
  <si>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</si>
  <si>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</si>
  <si>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</si>
  <si>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</si>
  <si>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</si>
  <si>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</si>
  <si>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</si>
  <si>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</si>
  <si>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</si>
  <si>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</si>
  <si>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</si>
  <si>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</si>
  <si>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</si>
  <si>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</si>
  <si>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</si>
  <si>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</si>
  <si>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</si>
  <si>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</si>
  <si>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</si>
  <si>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</si>
  <si>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</si>
  <si>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</si>
  <si>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</si>
  <si>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</si>
  <si>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</si>
  <si>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</si>
  <si>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</si>
  <si>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</si>
  <si>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</si>
  <si>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</si>
  <si>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</si>
  <si>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</si>
  <si>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</si>
  <si>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</si>
  <si>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</si>
  <si>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</si>
  <si>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</si>
  <si>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</si>
  <si>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</si>
  <si>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</si>
  <si>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</si>
  <si>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</si>
  <si>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</si>
  <si>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</si>
  <si>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</si>
  <si>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</si>
  <si>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</si>
  <si>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</si>
  <si>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</si>
  <si>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</si>
  <si>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</si>
  <si>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</si>
  <si>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</si>
  <si>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</si>
  <si>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</si>
  <si>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</si>
  <si>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</si>
  <si>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</si>
  <si>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</si>
  <si>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</si>
  <si>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</si>
  <si>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</si>
  <si>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</si>
  <si>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</si>
  <si>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</si>
  <si>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</si>
  <si>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</si>
  <si>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</si>
  <si>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</si>
  <si>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</si>
  <si>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</si>
  <si>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</si>
  <si>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</si>
  <si>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</si>
  <si>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</si>
  <si>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</si>
  <si>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</si>
  <si>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</si>
  <si>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</si>
  <si>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</si>
  <si>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</si>
  <si>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</si>
  <si>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</si>
  <si>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</si>
  <si>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</si>
  <si>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</si>
  <si>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</si>
  <si>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</si>
  <si>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</si>
  <si>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</si>
  <si>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</si>
  <si>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</si>
  <si>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</si>
  <si>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</si>
  <si>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</si>
  <si>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</si>
  <si>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</si>
  <si>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</si>
  <si>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</si>
  <si>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</si>
  <si>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</si>
  <si>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</si>
  <si>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</si>
  <si>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</si>
  <si>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</si>
  <si>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</si>
  <si>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</si>
  <si>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</si>
  <si>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</si>
  <si>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</si>
  <si>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</si>
  <si>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</si>
  <si>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</si>
  <si>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</si>
  <si>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</si>
  <si>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</si>
  <si>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</si>
  <si>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</si>
  <si>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</si>
  <si>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</si>
  <si>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</si>
  <si>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</si>
  <si>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</si>
  <si>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</si>
  <si>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</si>
  <si>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</si>
  <si>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</si>
  <si>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</si>
  <si>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</si>
  <si>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</si>
  <si>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</si>
  <si>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</si>
  <si>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</si>
  <si>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</si>
  <si>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</si>
  <si>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</si>
  <si>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</si>
  <si>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</si>
  <si>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</si>
  <si>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</si>
  <si>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</si>
  <si>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</si>
  <si>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</si>
  <si>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</si>
  <si>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</si>
  <si>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</si>
  <si>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</si>
  <si>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</si>
  <si>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</si>
  <si>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</si>
  <si>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</si>
  <si>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</si>
  <si>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</si>
  <si>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</si>
  <si>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</si>
  <si>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</si>
  <si>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</si>
  <si>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</si>
  <si>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</si>
  <si>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</si>
  <si>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</si>
  <si>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</si>
  <si>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</si>
  <si>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</si>
  <si>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</si>
  <si>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</si>
  <si>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</si>
  <si>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</si>
  <si>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</si>
  <si>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</si>
  <si>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</si>
  <si>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</si>
  <si>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</si>
  <si>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</si>
  <si>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</si>
  <si>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</si>
  <si>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</si>
  <si>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</si>
  <si>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</si>
  <si>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</si>
  <si>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</si>
  <si>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</si>
  <si>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</si>
  <si>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</si>
  <si>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</si>
  <si>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</si>
  <si>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</si>
  <si>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</si>
  <si>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</si>
  <si>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</si>
  <si>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</si>
  <si>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</si>
  <si>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</si>
  <si>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</si>
  <si>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</si>
  <si>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</si>
  <si>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</si>
  <si>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</si>
  <si>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</si>
  <si>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</si>
  <si>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</si>
  <si>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</si>
  <si>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</si>
  <si>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</si>
  <si>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</si>
  <si>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</si>
  <si>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</si>
  <si>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</si>
  <si>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</si>
  <si>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</si>
  <si>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</si>
  <si>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</si>
  <si>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</si>
  <si>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</si>
  <si>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</si>
  <si>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</si>
  <si>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</si>
  <si>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</si>
  <si>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</si>
  <si>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</si>
  <si>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</si>
  <si>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</si>
  <si>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</si>
  <si>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</si>
  <si>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</si>
  <si>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</si>
  <si>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</si>
  <si>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</si>
  <si>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</si>
  <si>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</si>
  <si>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</si>
  <si>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</si>
  <si>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</si>
  <si>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</si>
  <si>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</si>
  <si>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</si>
  <si>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</si>
  <si>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</si>
  <si>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</si>
  <si>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</si>
  <si>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</si>
  <si>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</si>
  <si>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</si>
  <si>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</si>
  <si>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</si>
  <si>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</si>
  <si>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</si>
  <si>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</si>
  <si>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</si>
  <si>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</si>
  <si>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</si>
  <si>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</si>
  <si>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</si>
  <si>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</si>
  <si>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</si>
  <si>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</si>
  <si>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</si>
  <si>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</si>
  <si>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</si>
  <si>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</si>
  <si>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</si>
  <si>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</si>
  <si>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</si>
  <si>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</si>
  <si>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</si>
  <si>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</si>
  <si>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</si>
  <si>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</si>
  <si>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</si>
  <si>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</si>
  <si>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</si>
  <si>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</si>
  <si>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</si>
  <si>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</si>
  <si>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</si>
  <si>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</si>
  <si>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</si>
  <si>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</si>
  <si>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</si>
  <si>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</si>
  <si>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</si>
  <si>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</si>
  <si>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</si>
  <si>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</si>
  <si>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</si>
  <si>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</si>
  <si>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</si>
  <si>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</si>
  <si>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</si>
  <si>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</si>
  <si>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</si>
  <si>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</si>
  <si>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</si>
  <si>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</si>
  <si>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</si>
  <si>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</si>
  <si>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</si>
  <si>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</si>
  <si>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</si>
  <si>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</si>
  <si>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</si>
  <si>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</si>
  <si>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</si>
  <si>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</si>
  <si>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</si>
  <si>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</si>
  <si>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</si>
  <si>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</si>
  <si>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</si>
  <si>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</si>
  <si>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</si>
  <si>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</si>
  <si>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</si>
  <si>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</si>
  <si>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</si>
  <si>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</si>
  <si>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</si>
  <si>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</si>
  <si>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</si>
  <si>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</si>
  <si>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</si>
  <si>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</si>
  <si>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</si>
  <si>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</si>
  <si>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</si>
  <si>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</si>
  <si>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</si>
  <si>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</si>
  <si>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</si>
  <si>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</si>
  <si>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</si>
  <si>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</si>
  <si>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</si>
  <si>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</si>
  <si>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</si>
  <si>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</si>
  <si>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</si>
  <si>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</si>
  <si>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</si>
  <si>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</si>
  <si>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</si>
  <si>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</si>
  <si>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</si>
  <si>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</si>
  <si>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</si>
  <si>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</si>
  <si>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</si>
  <si>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</si>
  <si>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</si>
  <si>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</si>
  <si>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</si>
  <si>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</si>
  <si>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</si>
  <si>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</si>
  <si>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</si>
  <si>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</si>
  <si>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</si>
  <si>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</si>
  <si>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</si>
  <si>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</si>
  <si>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</si>
  <si>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</si>
  <si>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</si>
  <si>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</si>
  <si>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</si>
  <si>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</si>
  <si>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</si>
  <si>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</si>
  <si>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</si>
  <si>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</si>
  <si>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</si>
  <si>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</si>
  <si>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</si>
  <si>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</si>
  <si>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</si>
  <si>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</si>
  <si>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</si>
  <si>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</si>
  <si>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</si>
  <si>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</si>
  <si>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</si>
  <si>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</si>
  <si>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</si>
  <si>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</si>
  <si>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</si>
  <si>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</si>
  <si>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</si>
  <si>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</si>
  <si>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</si>
  <si>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</si>
  <si>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</si>
  <si>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</si>
  <si>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</si>
  <si>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</si>
  <si>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</si>
  <si>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</si>
  <si>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</si>
  <si>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</si>
  <si>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</si>
  <si>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</si>
  <si>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</si>
  <si>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</si>
  <si>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</si>
  <si>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</si>
  <si>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</si>
  <si>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</si>
  <si>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</si>
  <si>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</si>
  <si>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</si>
  <si>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</si>
  <si>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</si>
  <si>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</si>
  <si>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</si>
  <si>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</si>
  <si>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</si>
  <si>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</si>
  <si>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</si>
  <si>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</si>
  <si>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</si>
  <si>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</si>
  <si>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</si>
  <si>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</si>
  <si>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</si>
  <si>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</si>
  <si>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</si>
  <si>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</si>
  <si>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</si>
  <si>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</si>
  <si>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</si>
  <si>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</si>
  <si>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</si>
  <si>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</si>
  <si>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</si>
  <si>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</si>
  <si>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</si>
  <si>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</si>
  <si>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</si>
  <si>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</si>
  <si>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</si>
  <si>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</si>
  <si>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</si>
  <si>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</si>
  <si>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</si>
  <si>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</si>
  <si>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</si>
  <si>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</si>
  <si>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</si>
  <si>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</si>
  <si>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</si>
  <si>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</si>
  <si>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</si>
  <si>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</si>
  <si>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</si>
  <si>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</si>
  <si>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</si>
  <si>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</si>
  <si>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</si>
  <si>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</si>
  <si>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</si>
  <si>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</si>
  <si>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</si>
  <si>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</si>
  <si>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</si>
  <si>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</si>
  <si>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</si>
  <si>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</si>
  <si>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</si>
  <si>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</si>
  <si>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</si>
  <si>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</si>
  <si>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</si>
  <si>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</si>
  <si>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</si>
  <si>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</si>
  <si>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</si>
  <si>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</si>
  <si>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</si>
  <si>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</si>
  <si>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</si>
  <si>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</si>
  <si>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</si>
  <si>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</si>
  <si>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</si>
  <si>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</si>
  <si>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</si>
  <si>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</si>
  <si>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</si>
  <si>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</si>
  <si>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</si>
  <si>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</si>
  <si>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</si>
  <si>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</si>
  <si>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</si>
  <si>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</si>
  <si>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</si>
  <si>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</si>
  <si>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</si>
  <si>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</si>
  <si>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</si>
  <si>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</si>
  <si>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</si>
  <si>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</si>
  <si>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</si>
  <si>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</si>
  <si>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</si>
  <si>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</si>
  <si>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</si>
  <si>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</si>
  <si>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</si>
  <si>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</si>
  <si>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</si>
  <si>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</si>
  <si>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</si>
  <si>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</si>
  <si>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</si>
  <si>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</si>
  <si>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</si>
  <si>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</si>
  <si>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</si>
  <si>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</si>
  <si>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</si>
  <si>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</si>
  <si>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</si>
  <si>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</si>
  <si>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</si>
  <si>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</si>
  <si>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</si>
  <si>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</si>
  <si>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</si>
  <si>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</si>
  <si>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</si>
  <si>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</si>
  <si>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</si>
  <si>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</si>
  <si>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</si>
  <si>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</si>
  <si>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</si>
  <si>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</si>
  <si>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</si>
  <si>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</si>
  <si>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</si>
  <si>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</si>
  <si>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</si>
  <si>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</si>
  <si>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</si>
  <si>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</si>
  <si>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</si>
  <si>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</si>
  <si>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</si>
  <si>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</si>
  <si>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</si>
  <si>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</si>
  <si>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</si>
  <si>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</si>
  <si>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</si>
  <si>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</si>
  <si>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</si>
  <si>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</si>
  <si>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</si>
  <si>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</si>
  <si>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</si>
  <si>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</si>
  <si>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</si>
  <si>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</si>
  <si>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</si>
  <si>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</si>
  <si>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</si>
  <si>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</si>
  <si>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</si>
  <si>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</si>
  <si>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</si>
  <si>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</si>
  <si>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</si>
  <si>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</si>
  <si>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</si>
  <si>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</si>
  <si>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</si>
  <si>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</si>
  <si>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</si>
  <si>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</si>
  <si>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</si>
  <si>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</si>
  <si>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</si>
  <si>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</si>
  <si>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</si>
  <si>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</si>
  <si>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</si>
  <si>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</si>
  <si>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</si>
  <si>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</si>
  <si>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</si>
  <si>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</si>
  <si>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</si>
  <si>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</si>
  <si>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</si>
  <si>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</si>
  <si>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</si>
  <si>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</si>
  <si>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</si>
  <si>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</si>
  <si>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</si>
  <si>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</si>
  <si>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</si>
  <si>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</si>
  <si>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</si>
  <si>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</si>
  <si>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</si>
  <si>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</si>
  <si>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</si>
  <si>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</si>
  <si>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</si>
  <si>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</si>
  <si>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</si>
  <si>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</si>
  <si>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</si>
  <si>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</si>
  <si>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</si>
  <si>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</si>
  <si>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</si>
  <si>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</si>
  <si>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</si>
  <si>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</si>
  <si>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</si>
  <si>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</si>
  <si>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</si>
  <si>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</si>
  <si>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</si>
  <si>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</si>
  <si>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</si>
  <si>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</si>
  <si>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</si>
  <si>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</si>
  <si>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</si>
  <si>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</si>
  <si>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</si>
  <si>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</si>
  <si>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</si>
  <si>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</si>
  <si>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</si>
  <si>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</si>
  <si>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</si>
  <si>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</si>
  <si>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</si>
  <si>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</si>
  <si>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</si>
  <si>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</si>
  <si>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</si>
  <si>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</si>
  <si>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</si>
  <si>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</si>
  <si>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</si>
  <si>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</si>
  <si>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</si>
  <si>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</si>
  <si>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</si>
  <si>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</si>
  <si>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</si>
  <si>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</si>
  <si>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</si>
  <si>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</si>
  <si>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</si>
  <si>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</si>
  <si>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</si>
  <si>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</si>
  <si>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</si>
  <si>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</si>
  <si>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</si>
  <si>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</si>
  <si>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</si>
  <si>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</si>
  <si>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</si>
  <si>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</si>
  <si>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</si>
  <si>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</si>
  <si>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</si>
  <si>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</si>
  <si>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</si>
  <si>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</si>
  <si>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</si>
  <si>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</si>
  <si>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</si>
  <si>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</si>
  <si>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</si>
  <si>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</si>
  <si>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</si>
  <si>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</si>
  <si>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</si>
  <si>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</si>
  <si>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</si>
  <si>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</si>
  <si>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</si>
  <si>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</si>
  <si>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</si>
  <si>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</si>
  <si>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</si>
  <si>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</si>
  <si>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</si>
  <si>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</si>
  <si>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</si>
  <si>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</si>
  <si>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</si>
  <si>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</si>
  <si>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</si>
  <si>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</si>
  <si>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</si>
  <si>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</si>
  <si>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</si>
  <si>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</si>
  <si>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</si>
  <si>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</si>
  <si>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</si>
  <si>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</si>
  <si>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</si>
  <si>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</si>
  <si>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</si>
  <si>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</si>
  <si>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</si>
  <si>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</si>
  <si>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</si>
  <si>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</si>
  <si>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</si>
  <si>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</si>
  <si>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</si>
  <si>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</si>
  <si>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</si>
  <si>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</si>
  <si>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</si>
  <si>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</si>
  <si>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</si>
  <si>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</si>
  <si>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</si>
  <si>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</si>
  <si>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</si>
  <si>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</si>
  <si>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</si>
  <si>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</si>
  <si>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</si>
  <si>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</si>
  <si>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</si>
  <si>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</si>
  <si>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</si>
  <si>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</si>
  <si>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</si>
  <si>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</si>
  <si>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</si>
  <si>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</si>
  <si>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</si>
  <si>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</si>
  <si>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</si>
  <si>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</si>
  <si>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</si>
  <si>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</si>
  <si>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</si>
  <si>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</si>
  <si>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</si>
  <si>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</si>
  <si>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</si>
  <si>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</si>
  <si>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</si>
  <si>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</si>
  <si>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</si>
  <si>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</si>
  <si>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</si>
  <si>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</si>
  <si>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</si>
  <si>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</si>
  <si>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</si>
  <si>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</si>
  <si>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</si>
  <si>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</si>
  <si>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</si>
  <si>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</si>
  <si>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</si>
  <si>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</si>
  <si>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</si>
  <si>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</si>
  <si>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</si>
  <si>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</si>
  <si>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</si>
  <si>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</si>
  <si>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</si>
  <si>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</si>
  <si>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</si>
  <si>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</si>
  <si>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</si>
  <si>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</si>
  <si>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</si>
  <si>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</si>
  <si>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</si>
  <si>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</si>
  <si>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</si>
  <si>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</si>
  <si>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</si>
  <si>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</si>
  <si>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</si>
  <si>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</si>
  <si>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</si>
  <si>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</si>
  <si>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</si>
  <si>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</si>
  <si>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</si>
  <si>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</si>
  <si>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</si>
  <si>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</si>
  <si>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</si>
  <si>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</si>
  <si>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</si>
  <si>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</si>
  <si>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</si>
  <si>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</si>
  <si>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</si>
  <si>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</si>
  <si>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</si>
  <si>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</si>
  <si>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</si>
  <si>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</si>
  <si>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</si>
  <si>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</si>
  <si>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</si>
  <si>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</si>
  <si>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</si>
  <si>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</si>
  <si>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</si>
  <si>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</si>
  <si>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</si>
  <si>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</si>
  <si>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</si>
  <si>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</si>
  <si>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</si>
  <si>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</si>
  <si>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</si>
  <si>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</si>
  <si>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</si>
  <si>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</si>
  <si>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</si>
  <si>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</si>
  <si>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</si>
  <si>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</si>
  <si>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</si>
  <si>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</si>
  <si>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</si>
  <si>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</si>
  <si>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</si>
  <si>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</si>
  <si>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</si>
  <si>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</si>
  <si>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</si>
  <si>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</si>
  <si>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</si>
  <si>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</si>
  <si>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</si>
  <si>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</si>
  <si>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</si>
  <si>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</si>
  <si>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</si>
  <si>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</si>
  <si>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</si>
  <si>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</si>
  <si>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</si>
  <si>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</si>
  <si>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</si>
  <si>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</si>
  <si>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</si>
  <si>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</si>
  <si>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</si>
  <si>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</si>
  <si>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</si>
  <si>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</si>
  <si>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</si>
  <si>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</si>
  <si>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</si>
  <si>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</si>
  <si>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</si>
  <si>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</si>
  <si>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</si>
  <si>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</si>
  <si>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</si>
  <si>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</si>
  <si>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</si>
  <si>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</si>
  <si>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</si>
  <si>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</si>
  <si>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</si>
  <si>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</si>
  <si>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</si>
  <si>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</si>
  <si>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</si>
  <si>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</si>
  <si>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</si>
  <si>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</si>
  <si>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</si>
  <si>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</si>
  <si>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</si>
  <si>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</si>
  <si>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</si>
  <si>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</si>
  <si>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</si>
  <si>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</si>
  <si>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</si>
  <si>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</si>
  <si>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</si>
  <si>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</si>
  <si>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</si>
  <si>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</si>
  <si>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</si>
  <si>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</si>
  <si>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</si>
  <si>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</si>
  <si>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</si>
  <si>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</si>
  <si>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</si>
  <si>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</si>
  <si>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</si>
  <si>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</si>
  <si>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</si>
  <si>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</si>
  <si>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</si>
  <si>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</si>
  <si>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</si>
  <si>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</si>
  <si>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</si>
  <si>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</si>
  <si>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</si>
  <si>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</si>
  <si>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</si>
  <si>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</si>
  <si>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</si>
  <si>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</si>
  <si>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</si>
  <si>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</si>
  <si>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</si>
  <si>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</si>
  <si>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</si>
  <si>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</si>
  <si>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</si>
  <si>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</si>
  <si>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</si>
  <si>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</si>
  <si>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</si>
  <si>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</si>
  <si>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</si>
  <si>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</si>
  <si>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</si>
  <si>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</si>
  <si>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</si>
  <si>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</si>
  <si>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</si>
  <si>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</si>
  <si>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</si>
  <si>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</si>
  <si>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</si>
  <si>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</si>
  <si>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</si>
  <si>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</si>
  <si>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</si>
  <si>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</si>
  <si>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</si>
  <si>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</si>
  <si>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</si>
  <si>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</si>
  <si>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</si>
  <si>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</si>
  <si>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</si>
  <si>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</si>
  <si>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</si>
  <si>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</si>
  <si>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</si>
  <si>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</si>
  <si>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</si>
  <si>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</si>
  <si>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</si>
  <si>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</si>
  <si>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</si>
  <si>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</si>
  <si>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</si>
  <si>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</si>
  <si>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</si>
  <si>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</si>
  <si>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</si>
  <si>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</si>
  <si>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</si>
  <si>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</si>
  <si>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</si>
  <si>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</si>
  <si>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</si>
  <si>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</si>
  <si>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</si>
  <si>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</si>
  <si>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</si>
  <si>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</si>
  <si>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</si>
  <si>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</si>
  <si>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</si>
  <si>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</si>
  <si>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</si>
  <si>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</si>
  <si>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</si>
  <si>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</si>
  <si>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</si>
  <si>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</si>
  <si>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</si>
  <si>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</si>
  <si>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</si>
  <si>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</si>
  <si>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</si>
  <si>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</si>
  <si>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</si>
  <si>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</si>
  <si>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</si>
  <si>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</si>
  <si>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</si>
  <si>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</si>
  <si>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</si>
  <si>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</si>
  <si>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</si>
  <si>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</si>
  <si>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</si>
  <si>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</si>
  <si>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</si>
  <si>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</si>
  <si>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</si>
  <si>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</si>
  <si>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</si>
  <si>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</si>
  <si>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</si>
  <si>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</si>
  <si>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</si>
  <si>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</si>
  <si>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</si>
  <si>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</si>
  <si>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</si>
  <si>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</si>
  <si>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</si>
  <si>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</si>
  <si>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</si>
  <si>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</si>
  <si>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</si>
  <si>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</si>
  <si>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</si>
  <si>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</si>
  <si>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</si>
  <si>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</si>
  <si>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</si>
  <si>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</si>
  <si>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</si>
  <si>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</si>
  <si>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</si>
  <si>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</si>
  <si>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</si>
  <si>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</si>
  <si>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</si>
  <si>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</si>
  <si>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</si>
  <si>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</si>
  <si>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</si>
  <si>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</si>
  <si>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</si>
  <si>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</si>
  <si>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</si>
  <si>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</si>
  <si>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</si>
  <si>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</si>
  <si>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</si>
  <si>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</si>
  <si>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</si>
  <si>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</si>
  <si>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</si>
  <si>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</si>
  <si>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</si>
  <si>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</si>
  <si>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</si>
  <si>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</si>
  <si>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</si>
  <si>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</si>
  <si>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</si>
  <si>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</si>
  <si>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</si>
  <si>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</si>
  <si>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</si>
  <si>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</si>
  <si>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</si>
  <si>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</si>
  <si>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</si>
  <si>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</si>
  <si>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</si>
  <si>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</si>
  <si>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</si>
  <si>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</si>
  <si>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</si>
  <si>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</si>
  <si>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</si>
  <si>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</si>
  <si>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</si>
  <si>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</si>
  <si>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</si>
  <si>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</si>
  <si>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</si>
  <si>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</si>
  <si>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</si>
  <si>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</si>
  <si>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</si>
  <si>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</si>
  <si>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</si>
  <si>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</si>
  <si>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</si>
  <si>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</si>
  <si>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</si>
  <si>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</si>
  <si>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</si>
  <si>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</si>
  <si>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</si>
  <si>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</si>
  <si>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</si>
  <si>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</si>
  <si>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</si>
  <si>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</si>
  <si>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</si>
  <si>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</si>
  <si>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</si>
  <si>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</si>
  <si>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</si>
  <si>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</si>
  <si>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</si>
  <si>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</si>
  <si>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</si>
  <si>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</si>
  <si>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</si>
  <si>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</si>
  <si>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</si>
  <si>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</si>
  <si>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</si>
  <si>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</si>
  <si>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</si>
  <si>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</si>
  <si>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</si>
  <si>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</si>
  <si>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</si>
  <si>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</si>
  <si>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</si>
  <si>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</si>
  <si>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</si>
  <si>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</si>
  <si>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</si>
  <si>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</si>
  <si>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</si>
  <si>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</si>
  <si>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</si>
  <si>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</si>
  <si>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</si>
  <si>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</si>
  <si>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</si>
  <si>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</si>
  <si>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</si>
  <si>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</si>
  <si>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</si>
  <si>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</si>
  <si>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</si>
  <si>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</si>
  <si>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</si>
  <si>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</si>
  <si>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</si>
  <si>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</si>
  <si>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</si>
  <si>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</si>
  <si>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</si>
  <si>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</si>
  <si>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</si>
  <si>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</si>
  <si>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</si>
  <si>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</si>
  <si>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</si>
  <si>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</si>
  <si>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</si>
  <si>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</si>
  <si>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</si>
  <si>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</si>
  <si>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</si>
  <si>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</si>
  <si>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</si>
  <si>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</si>
  <si>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</si>
  <si>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</si>
  <si>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</si>
  <si>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</si>
  <si>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</si>
  <si>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</si>
  <si>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</si>
  <si>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</si>
  <si>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</si>
  <si>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</si>
  <si>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</si>
  <si>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</si>
  <si>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</si>
  <si>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</si>
  <si>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</si>
  <si>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</si>
  <si>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</si>
  <si>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</si>
  <si>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</si>
  <si>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</si>
  <si>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</si>
  <si>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</si>
  <si>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</si>
  <si>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</si>
  <si>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</si>
  <si>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</si>
  <si>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</si>
  <si>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</si>
  <si>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</si>
  <si>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</si>
  <si>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</si>
  <si>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</si>
  <si>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</si>
  <si>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</si>
  <si>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</si>
  <si>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</si>
  <si>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</si>
  <si>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</si>
  <si>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</si>
  <si>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</si>
  <si>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</si>
  <si>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</si>
  <si>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</si>
  <si>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</si>
  <si>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</si>
  <si>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</si>
  <si>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</si>
  <si>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</si>
  <si>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</si>
  <si>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</si>
  <si>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</si>
  <si>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</si>
  <si>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</si>
  <si>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</si>
  <si>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</si>
  <si>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</si>
  <si>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</si>
  <si>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</si>
  <si>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</si>
  <si>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</si>
  <si>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</si>
  <si>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</si>
  <si>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</si>
  <si>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</si>
  <si>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</si>
  <si>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</si>
  <si>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</si>
  <si>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</si>
  <si>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</si>
  <si>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</si>
  <si>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</si>
  <si>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</si>
  <si>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</si>
  <si>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</si>
  <si>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</si>
  <si>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</si>
  <si>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</si>
  <si>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</si>
  <si>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</si>
  <si>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</si>
  <si>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</si>
  <si>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</si>
  <si>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</si>
  <si>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</si>
  <si>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</si>
  <si>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</si>
  <si>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</si>
  <si>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</si>
  <si>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</si>
  <si>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</si>
  <si>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</si>
  <si>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</si>
  <si>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</si>
  <si>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</si>
  <si>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</si>
  <si>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</si>
  <si>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</si>
  <si>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</si>
  <si>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</si>
  <si>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</si>
  <si>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</si>
  <si>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</si>
  <si>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</si>
  <si>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</si>
  <si>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</si>
  <si>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</si>
  <si>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</si>
  <si>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</si>
  <si>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</si>
  <si>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</si>
  <si>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</si>
  <si>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</si>
  <si>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</si>
  <si>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</si>
  <si>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</si>
  <si>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</si>
  <si>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</si>
  <si>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</si>
  <si>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</si>
  <si>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</si>
  <si>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</si>
  <si>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</si>
  <si>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</si>
  <si>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</si>
  <si>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</si>
  <si>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</si>
  <si>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</si>
  <si>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</si>
  <si>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</si>
  <si>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</si>
  <si>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</si>
  <si>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</si>
  <si>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</si>
  <si>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</si>
  <si>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</si>
  <si>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</si>
  <si>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</si>
  <si>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</si>
  <si>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</si>
  <si>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</si>
  <si>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</si>
  <si>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</si>
  <si>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</si>
  <si>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</si>
  <si>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</si>
  <si>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</si>
  <si>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</si>
  <si>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</si>
  <si>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</si>
  <si>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</si>
  <si>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</si>
  <si>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</si>
  <si>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</si>
  <si>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</si>
  <si>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</si>
  <si>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</si>
  <si>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</si>
  <si>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</si>
  <si>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</si>
  <si>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</si>
  <si>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</si>
  <si>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</si>
  <si>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</si>
  <si>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</si>
  <si>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</si>
  <si>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</si>
  <si>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</si>
  <si>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</si>
  <si>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</si>
  <si>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</si>
  <si>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</si>
  <si>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</si>
  <si>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</si>
  <si>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</si>
  <si>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</si>
  <si>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</si>
  <si>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</si>
  <si>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</si>
  <si>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</si>
  <si>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</si>
  <si>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</si>
  <si>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</si>
  <si>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</si>
  <si>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</si>
  <si>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</si>
  <si>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</si>
  <si>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</si>
  <si>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</si>
  <si>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</si>
  <si>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</si>
  <si>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</si>
  <si>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</si>
  <si>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</si>
  <si>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</si>
  <si>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</si>
  <si>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</si>
  <si>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</si>
  <si>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</si>
  <si>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</si>
  <si>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</si>
  <si>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</si>
  <si>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</si>
  <si>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</si>
  <si>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</si>
  <si>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</si>
  <si>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</si>
  <si>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</si>
  <si>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</si>
  <si>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</si>
  <si>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</si>
  <si>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</si>
  <si>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</si>
  <si>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</si>
  <si>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</si>
  <si>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</si>
  <si>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</si>
  <si>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</si>
  <si>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</si>
  <si>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</si>
  <si>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</si>
  <si>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</si>
  <si>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</si>
  <si>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</si>
  <si>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</si>
  <si>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</si>
  <si>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</si>
  <si>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</si>
  <si>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</si>
  <si>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</si>
  <si>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</si>
  <si>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</si>
  <si>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</si>
  <si>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</si>
  <si>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</si>
  <si>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</si>
  <si>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</si>
  <si>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</si>
  <si>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</si>
  <si>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</si>
  <si>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</si>
  <si>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</si>
  <si>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</si>
  <si>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</si>
  <si>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</si>
  <si>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</si>
  <si>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</si>
  <si>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</si>
  <si>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</si>
  <si>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</si>
  <si>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</si>
  <si>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</si>
  <si>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</si>
  <si>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</si>
  <si>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</si>
  <si>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</si>
  <si>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</si>
  <si>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</si>
  <si>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</si>
  <si>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</si>
  <si>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</si>
  <si>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</si>
  <si>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</si>
  <si>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</si>
  <si>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</si>
  <si>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</si>
  <si>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</si>
  <si>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</si>
  <si>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</si>
  <si>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</si>
  <si>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</si>
  <si>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</si>
  <si>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</si>
  <si>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</si>
  <si>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</si>
  <si>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</si>
  <si>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</si>
  <si>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</si>
  <si>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</si>
  <si>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</si>
  <si>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</si>
  <si>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</si>
  <si>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</si>
  <si>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</si>
  <si>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</si>
  <si>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</si>
  <si>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</si>
  <si>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</si>
  <si>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</si>
  <si>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</si>
  <si>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</si>
  <si>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</si>
  <si>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</si>
  <si>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</si>
  <si>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</si>
  <si>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</si>
  <si>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</si>
  <si>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</si>
  <si>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</si>
  <si>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</si>
  <si>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</si>
  <si>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</si>
  <si>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</si>
  <si>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</si>
  <si>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</si>
  <si>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</si>
  <si>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</si>
  <si>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</si>
  <si>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</si>
  <si>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</si>
  <si>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</si>
  <si>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</si>
  <si>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</si>
  <si>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</si>
  <si>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</si>
  <si>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</si>
  <si>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</si>
  <si>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</si>
  <si>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</si>
  <si>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</si>
  <si>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</si>
  <si>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</si>
  <si>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</si>
  <si>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</si>
  <si>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</si>
  <si>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</si>
  <si>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</si>
  <si>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</si>
  <si>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</si>
  <si>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</si>
  <si>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</si>
  <si>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</si>
  <si>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</si>
  <si>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</si>
  <si>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</si>
  <si>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</si>
  <si>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</si>
  <si>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</si>
  <si>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</si>
  <si>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</si>
  <si>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</si>
  <si>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</si>
  <si>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</si>
  <si>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</si>
  <si>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</si>
  <si>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</si>
  <si>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</si>
  <si>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</si>
  <si>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</si>
  <si>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</si>
  <si>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</si>
  <si>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</si>
  <si>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</si>
  <si>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</si>
  <si>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</si>
  <si>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</si>
  <si>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</si>
  <si>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</si>
  <si>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</si>
  <si>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</si>
  <si>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</si>
  <si>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</si>
  <si>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</si>
  <si>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</si>
  <si>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</si>
  <si>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</si>
  <si>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</si>
  <si>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</si>
  <si>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</si>
  <si>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</si>
  <si>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</si>
  <si>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</si>
  <si>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</si>
  <si>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</si>
  <si>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</si>
  <si>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</si>
  <si>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</si>
  <si>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</si>
  <si>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</si>
  <si>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</si>
  <si>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</si>
  <si>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</si>
  <si>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</si>
  <si>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</si>
  <si>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</si>
  <si>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</si>
  <si>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</si>
  <si>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</si>
  <si>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</si>
  <si>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</si>
  <si>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</si>
  <si>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</si>
  <si>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</si>
  <si>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</si>
  <si>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</si>
  <si>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</si>
  <si>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</si>
  <si>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</si>
  <si>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</si>
  <si>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</si>
  <si>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</si>
  <si>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</si>
  <si>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</si>
  <si>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</si>
  <si>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</si>
  <si>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</si>
  <si>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</si>
  <si>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</si>
  <si>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</si>
  <si>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</si>
  <si>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</si>
  <si>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</si>
  <si>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</si>
  <si>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</si>
  <si>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</si>
  <si>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</si>
  <si>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</si>
  <si>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</si>
  <si>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</si>
  <si>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</si>
  <si>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</si>
  <si>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</si>
  <si>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</si>
  <si>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</si>
  <si>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</si>
  <si>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</si>
  <si>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</si>
  <si>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</si>
  <si>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</si>
  <si>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</si>
  <si>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</si>
  <si>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</si>
  <si>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</si>
  <si>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</si>
  <si>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</si>
  <si>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</si>
  <si>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</si>
  <si>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</si>
  <si>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</si>
  <si>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</si>
  <si>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</si>
  <si>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</si>
  <si>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</si>
  <si>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</si>
  <si>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</si>
  <si>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</si>
  <si>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</si>
  <si>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</si>
  <si>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</si>
  <si>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</si>
  <si>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</si>
  <si>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</si>
  <si>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</si>
  <si>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</si>
  <si>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</si>
  <si>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</si>
  <si>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</si>
  <si>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</si>
  <si>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</si>
  <si>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</si>
  <si>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</si>
  <si>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</si>
  <si>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</si>
  <si>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</si>
  <si>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</si>
  <si>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</si>
  <si>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</si>
  <si>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</si>
  <si>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</si>
  <si>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</si>
  <si>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</si>
  <si>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</si>
  <si>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</si>
  <si>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</si>
  <si>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</si>
  <si>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</si>
  <si>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</si>
  <si>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</si>
  <si>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</si>
  <si>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</si>
  <si>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</si>
  <si>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</si>
  <si>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</si>
  <si>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</si>
  <si>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</si>
  <si>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</si>
  <si>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</si>
  <si>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</si>
  <si>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</si>
  <si>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</si>
  <si>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</si>
  <si>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</si>
  <si>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</si>
  <si>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</si>
  <si>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</si>
  <si>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</si>
  <si>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</si>
  <si>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</si>
  <si>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</si>
  <si>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</si>
  <si>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</si>
  <si>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</si>
  <si>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</si>
  <si>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</si>
  <si>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</si>
  <si>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</si>
  <si>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</si>
  <si>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</si>
  <si>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</si>
  <si>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</si>
  <si>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</si>
  <si>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</si>
  <si>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</si>
  <si>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</si>
  <si>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</si>
  <si>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</si>
  <si>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</si>
  <si>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</si>
  <si>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</si>
  <si>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</si>
  <si>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</si>
  <si>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</si>
  <si>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</si>
  <si>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</si>
  <si>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</si>
  <si>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</si>
  <si>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</si>
  <si>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</si>
  <si>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</si>
  <si>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</si>
  <si>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</si>
  <si>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</si>
  <si>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</si>
  <si>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</si>
  <si>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</si>
  <si>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</si>
  <si>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</si>
  <si>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</si>
  <si>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</si>
  <si>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</si>
  <si>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</si>
  <si>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</si>
  <si>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</si>
  <si>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</si>
  <si>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</si>
  <si>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</si>
  <si>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</si>
  <si>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</si>
  <si>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</si>
  <si>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</si>
  <si>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</si>
  <si>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</si>
  <si>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</si>
  <si>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</si>
  <si>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</si>
  <si>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</si>
  <si>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</si>
  <si>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</si>
  <si>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</si>
  <si>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</si>
  <si>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</si>
  <si>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</si>
  <si>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</si>
  <si>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</si>
  <si>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</si>
  <si>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</si>
  <si>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</si>
  <si>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</si>
  <si>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</si>
  <si>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</si>
  <si>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</si>
  <si>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</si>
  <si>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</si>
  <si>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</si>
  <si>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</si>
  <si>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</si>
  <si>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</si>
  <si>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</si>
  <si>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</si>
  <si>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</si>
  <si>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</si>
  <si>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</si>
  <si>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</si>
  <si>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</si>
  <si>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</si>
  <si>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</si>
  <si>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</si>
  <si>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</si>
  <si>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</si>
  <si>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</si>
  <si>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</si>
  <si>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</si>
  <si>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</si>
  <si>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</si>
  <si>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</si>
  <si>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</si>
  <si>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</si>
  <si>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</si>
  <si>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</si>
  <si>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</si>
  <si>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</si>
  <si>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</si>
  <si>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</si>
  <si>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</si>
  <si>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</si>
  <si>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</si>
  <si>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</si>
  <si>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</si>
  <si>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</si>
  <si>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</si>
  <si>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</si>
  <si>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</si>
  <si>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</si>
  <si>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</si>
  <si>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</si>
  <si>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</si>
  <si>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</si>
  <si>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</si>
  <si>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</si>
  <si>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</si>
  <si>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</si>
  <si>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</si>
  <si>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</si>
  <si>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</si>
  <si>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</si>
  <si>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</si>
  <si>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</si>
  <si>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</si>
  <si>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</si>
  <si>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</si>
  <si>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</si>
  <si>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</si>
  <si>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</si>
  <si>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</si>
  <si>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</si>
  <si>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</si>
  <si>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</si>
  <si>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</si>
  <si>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</si>
  <si>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</si>
  <si>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</si>
  <si>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</si>
  <si>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</si>
  <si>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</si>
  <si>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</si>
  <si>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</si>
  <si>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</si>
  <si>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</si>
  <si>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</si>
  <si>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</si>
  <si>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</si>
  <si>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</si>
  <si>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</si>
  <si>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</si>
  <si>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</si>
  <si>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</si>
  <si>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</si>
  <si>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</si>
  <si>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</si>
  <si>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</si>
  <si>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</si>
  <si>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</si>
  <si>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</si>
  <si>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</si>
  <si>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</si>
  <si>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</si>
  <si>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</si>
  <si>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</si>
  <si>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</si>
  <si>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</si>
  <si>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</si>
  <si>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</si>
  <si>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</si>
  <si>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</si>
  <si>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</si>
  <si>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</si>
  <si>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</si>
  <si>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</si>
  <si>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</si>
  <si>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</si>
  <si>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</si>
  <si>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</si>
  <si>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</si>
  <si>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</si>
  <si>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</si>
  <si>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</si>
  <si>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</si>
  <si>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</si>
  <si>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</si>
  <si>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</si>
  <si>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</si>
  <si>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</si>
  <si>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</si>
  <si>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</si>
  <si>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</si>
  <si>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</si>
  <si>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</si>
  <si>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</si>
  <si>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</si>
  <si>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</si>
  <si>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</si>
  <si>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</si>
  <si>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</si>
  <si>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</si>
  <si>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</si>
  <si>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</si>
  <si>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</si>
  <si>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</si>
  <si>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</si>
  <si>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</si>
  <si>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</si>
  <si>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</si>
  <si>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</si>
  <si>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</si>
  <si>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</si>
  <si>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</si>
  <si>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</si>
  <si>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</si>
  <si>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</si>
  <si>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</si>
  <si>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</si>
  <si>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</si>
  <si>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</si>
  <si>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</si>
  <si>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</si>
  <si>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</si>
  <si>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</si>
  <si>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</si>
  <si>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</si>
  <si>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</si>
  <si>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</si>
  <si>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</si>
  <si>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</si>
  <si>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</si>
  <si>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</si>
  <si>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</si>
  <si>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</si>
  <si>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</si>
  <si>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</si>
  <si>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</si>
  <si>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</si>
  <si>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</si>
  <si>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</si>
  <si>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</si>
  <si>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</si>
  <si>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</si>
  <si>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</si>
  <si>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</si>
  <si>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</si>
  <si>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</si>
  <si>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</si>
  <si>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</si>
  <si>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</si>
  <si>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</si>
  <si>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</si>
  <si>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</si>
  <si>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</si>
  <si>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</si>
  <si>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</si>
  <si>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</si>
  <si>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</si>
  <si>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</si>
  <si>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</si>
  <si>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</si>
  <si>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</si>
  <si>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</si>
  <si>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</si>
  <si>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</si>
  <si>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</si>
  <si>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</si>
  <si>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</si>
  <si>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</si>
  <si>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</si>
  <si>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</si>
  <si>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</si>
  <si>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</si>
  <si>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</si>
  <si>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</si>
  <si>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</si>
  <si>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</si>
  <si>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</si>
  <si>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</si>
  <si>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</si>
  <si>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</si>
  <si>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</si>
  <si>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</si>
  <si>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</si>
  <si>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</si>
  <si>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</si>
  <si>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</si>
  <si>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</si>
  <si>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</si>
  <si>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</si>
  <si>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</si>
  <si>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</si>
  <si>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</si>
  <si>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</si>
  <si>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</si>
  <si>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</si>
  <si>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</si>
  <si>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</si>
  <si>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</si>
  <si>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</si>
  <si>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</si>
  <si>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</si>
  <si>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</si>
  <si>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</si>
  <si>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</si>
  <si>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</si>
  <si>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</si>
  <si>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</si>
  <si>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</si>
  <si>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</si>
  <si>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</si>
  <si>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</si>
  <si>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</si>
  <si>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</si>
  <si>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</si>
  <si>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</si>
  <si>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</si>
  <si>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</si>
  <si>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</si>
  <si>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</si>
  <si>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</si>
  <si>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</si>
  <si>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</si>
  <si>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</si>
  <si>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</si>
  <si>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</si>
  <si>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</si>
  <si>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</si>
  <si>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</si>
  <si>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</si>
  <si>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</si>
  <si>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</si>
  <si>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</si>
  <si>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</si>
  <si>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</si>
  <si>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</si>
  <si>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</si>
  <si>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</si>
  <si>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</si>
  <si>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</si>
  <si>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</si>
  <si>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</si>
  <si>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</si>
  <si>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</si>
  <si>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</si>
  <si>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</si>
  <si>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</si>
  <si>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</si>
  <si>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</si>
  <si>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</si>
  <si>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</si>
  <si>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</si>
  <si>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</si>
  <si>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</si>
  <si>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</si>
  <si>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</si>
  <si>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</si>
  <si>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</si>
  <si>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</si>
  <si>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</si>
  <si>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</si>
  <si>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</si>
  <si>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</si>
  <si>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</si>
  <si>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</si>
  <si>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</si>
  <si>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</si>
  <si>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</si>
  <si>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</si>
  <si>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</si>
  <si>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</si>
  <si>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</si>
  <si>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</si>
  <si>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</si>
  <si>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</si>
  <si>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</si>
  <si>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</si>
  <si>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</si>
  <si>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</si>
  <si>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</si>
  <si>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</si>
  <si>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</si>
  <si>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</si>
  <si>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</si>
  <si>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</si>
  <si>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</si>
  <si>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</si>
  <si>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</si>
  <si>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</si>
  <si>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</si>
  <si>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</si>
  <si>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</si>
  <si>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</si>
  <si>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</si>
  <si>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</si>
  <si>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</si>
  <si>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</si>
  <si>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</si>
  <si>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</si>
  <si>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</si>
  <si>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</si>
  <si>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</si>
  <si>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</si>
  <si>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</si>
  <si>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</si>
  <si>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</si>
  <si>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</si>
  <si>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</si>
  <si>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</si>
  <si>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</si>
  <si>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</si>
  <si>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</si>
  <si>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</si>
  <si>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</si>
  <si>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</si>
  <si>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</si>
  <si>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</si>
  <si>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</si>
  <si>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</si>
  <si>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</si>
  <si>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</si>
  <si>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</si>
  <si>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</si>
  <si>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</si>
  <si>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</si>
  <si>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</si>
  <si>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</si>
  <si>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</si>
  <si>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</si>
  <si>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</si>
  <si>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</si>
  <si>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</si>
  <si>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</si>
  <si>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</si>
  <si>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</si>
  <si>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</si>
  <si>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</si>
  <si>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</si>
  <si>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</si>
  <si>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</si>
  <si>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</si>
  <si>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</si>
  <si>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</si>
  <si>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</si>
  <si>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</si>
  <si>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</si>
  <si>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</si>
  <si>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</si>
  <si>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</si>
  <si>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</si>
  <si>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</si>
  <si>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</si>
  <si>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</si>
  <si>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</si>
  <si>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</si>
  <si>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</si>
  <si>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</si>
  <si>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</si>
  <si>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</si>
  <si>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</si>
  <si>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</si>
  <si>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</si>
  <si>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</si>
  <si>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</si>
  <si>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</si>
  <si>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</si>
  <si>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</si>
  <si>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</si>
  <si>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</si>
  <si>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</si>
  <si>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</si>
  <si>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</si>
  <si>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</si>
  <si>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</si>
  <si>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</si>
  <si>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</si>
  <si>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</si>
  <si>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</si>
  <si>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</si>
  <si>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</si>
  <si>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</si>
  <si>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</si>
  <si>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</si>
  <si>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</si>
  <si>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</si>
  <si>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</si>
  <si>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</si>
  <si>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</si>
  <si>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</si>
  <si>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</si>
  <si>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</si>
  <si>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</si>
  <si>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</si>
  <si>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</si>
  <si>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</si>
  <si>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</si>
  <si>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</si>
  <si>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</si>
  <si>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</si>
  <si>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</si>
  <si>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</si>
  <si>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</si>
  <si>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</si>
  <si>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</si>
  <si>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</si>
  <si>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</si>
  <si>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</si>
  <si>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</si>
  <si>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</si>
  <si>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</si>
  <si>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</si>
  <si>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</si>
  <si>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</si>
  <si>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</si>
  <si>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</si>
  <si>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</si>
  <si>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</si>
  <si>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</si>
  <si>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</si>
  <si>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</si>
  <si>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</si>
  <si>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</si>
  <si>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</si>
  <si>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</si>
  <si>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</si>
  <si>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</si>
  <si>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</si>
  <si>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</si>
  <si>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</si>
  <si>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</si>
  <si>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</si>
  <si>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</si>
  <si>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</si>
  <si>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</si>
  <si>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</si>
  <si>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</si>
  <si>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</si>
  <si>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</si>
  <si>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</si>
  <si>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</si>
  <si>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</si>
  <si>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</si>
  <si>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</si>
  <si>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</si>
  <si>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</si>
  <si>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</si>
  <si>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</si>
  <si>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</si>
  <si>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</si>
  <si>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</si>
  <si>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</si>
  <si>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</si>
  <si>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</si>
  <si>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</si>
  <si>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</si>
  <si>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</si>
  <si>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</si>
  <si>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</si>
  <si>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</si>
  <si>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</si>
  <si>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</si>
  <si>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</si>
  <si>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</si>
  <si>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</si>
  <si>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</si>
  <si>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</si>
  <si>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</si>
  <si>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</si>
  <si>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</si>
  <si>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</si>
  <si>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</si>
  <si>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</si>
  <si>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</si>
  <si>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</si>
  <si>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</si>
  <si>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</si>
  <si>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</si>
  <si>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</si>
  <si>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</si>
  <si>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</si>
  <si>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</si>
  <si>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</si>
  <si>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</si>
  <si>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</si>
  <si>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</si>
  <si>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</si>
  <si>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</si>
  <si>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</si>
  <si>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</si>
  <si>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</si>
  <si>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</si>
  <si>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</si>
  <si>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</si>
  <si>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</si>
  <si>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</si>
  <si>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</si>
  <si>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</si>
  <si>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</si>
  <si>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</si>
  <si>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</si>
  <si>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</si>
  <si>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</si>
  <si>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</si>
  <si>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</si>
  <si>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</si>
  <si>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</si>
  <si>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</si>
  <si>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</si>
  <si>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</si>
  <si>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</si>
  <si>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</si>
  <si>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</si>
  <si>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</si>
  <si>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</si>
  <si>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</si>
  <si>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</si>
  <si>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</si>
  <si>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</si>
  <si>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</si>
  <si>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</si>
  <si>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</si>
  <si>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</si>
  <si>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</si>
  <si>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</si>
  <si>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</si>
  <si>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</si>
  <si>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</si>
  <si>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</si>
  <si>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</si>
  <si>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</si>
  <si>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</si>
  <si>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</si>
  <si>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</si>
  <si>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</si>
  <si>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</si>
  <si>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</si>
  <si>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</si>
  <si>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</si>
  <si>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</si>
  <si>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</si>
  <si>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</si>
  <si>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</si>
  <si>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</si>
  <si>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</si>
  <si>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</si>
  <si>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</si>
  <si>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</si>
  <si>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</si>
  <si>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</si>
  <si>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</si>
  <si>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</si>
  <si>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</si>
  <si>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</si>
  <si>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</si>
  <si>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</si>
  <si>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</si>
  <si>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</si>
  <si>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</si>
  <si>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</si>
  <si>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</si>
  <si>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</si>
  <si>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</si>
  <si>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</si>
  <si>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</si>
  <si>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</si>
  <si>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</si>
  <si>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</si>
  <si>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</si>
  <si>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</si>
  <si>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</si>
  <si>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</si>
  <si>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</si>
  <si>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</si>
  <si>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</si>
  <si>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</si>
  <si>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</si>
  <si>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</si>
  <si>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</si>
  <si>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</si>
  <si>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</si>
  <si>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</si>
  <si>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</si>
  <si>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</si>
  <si>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</si>
  <si>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</si>
  <si>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</si>
  <si>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</si>
  <si>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</si>
  <si>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</si>
  <si>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</si>
  <si>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</si>
  <si>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</si>
  <si>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</si>
  <si>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</si>
  <si>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</si>
  <si>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</si>
  <si>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</si>
  <si>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</si>
  <si>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</si>
  <si>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</si>
  <si>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</si>
  <si>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</si>
  <si>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</si>
  <si>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</si>
  <si>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</si>
  <si>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</si>
  <si>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</si>
  <si>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</si>
  <si>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</si>
  <si>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</si>
  <si>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</si>
  <si>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</si>
  <si>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</si>
  <si>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</si>
  <si>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</si>
  <si>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</si>
  <si>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</si>
  <si>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</si>
  <si>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</si>
  <si>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</si>
  <si>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</si>
  <si>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</si>
  <si>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</si>
  <si>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</si>
  <si>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</si>
  <si>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</si>
  <si>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</si>
  <si>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</si>
  <si>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</si>
  <si>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</si>
  <si>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</si>
  <si>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</si>
  <si>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</si>
  <si>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</si>
  <si>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</si>
  <si>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</si>
  <si>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</si>
  <si>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</si>
  <si>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</si>
  <si>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</si>
  <si>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</si>
  <si>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</si>
  <si>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</si>
  <si>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</si>
  <si>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</si>
  <si>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</si>
  <si>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</si>
  <si>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</si>
  <si>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</si>
  <si>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</si>
  <si>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</si>
  <si>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</si>
  <si>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</si>
  <si>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</si>
  <si>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</si>
  <si>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</si>
  <si>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</si>
  <si>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</si>
  <si>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</si>
  <si>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</si>
  <si>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</si>
  <si>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</si>
  <si>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</si>
  <si>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</si>
  <si>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</si>
  <si>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</si>
  <si>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</si>
  <si>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</si>
  <si>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</si>
  <si>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</si>
  <si>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</si>
  <si>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</si>
  <si>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</si>
  <si>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</si>
  <si>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</si>
  <si>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</si>
  <si>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</si>
  <si>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</si>
  <si>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</si>
  <si>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</si>
  <si>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</si>
  <si>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</si>
  <si>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</si>
  <si>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</si>
  <si>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</si>
  <si>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</si>
  <si>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</si>
  <si>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</si>
  <si>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</si>
  <si>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</si>
  <si>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</si>
  <si>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</si>
  <si>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</si>
  <si>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</si>
  <si>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</si>
  <si>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</si>
  <si>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</si>
  <si>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</si>
  <si>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</si>
  <si>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</si>
  <si>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</si>
  <si>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</si>
  <si>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</si>
  <si>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</si>
  <si>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</si>
  <si>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</si>
  <si>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</si>
  <si>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</si>
  <si>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</si>
  <si>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</si>
  <si>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</si>
  <si>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</si>
  <si>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</si>
  <si>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</si>
  <si>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</si>
  <si>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</si>
  <si>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</si>
  <si>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</si>
  <si>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</si>
  <si>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</si>
  <si>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</si>
  <si>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</si>
  <si>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</si>
  <si>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</si>
  <si>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</si>
  <si>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</si>
  <si>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</si>
  <si>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</si>
  <si>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</si>
  <si>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</si>
  <si>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</si>
  <si>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</si>
  <si>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</si>
  <si>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</si>
  <si>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</si>
  <si>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</si>
  <si>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</si>
  <si>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</si>
  <si>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</si>
  <si>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</si>
  <si>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</si>
  <si>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</si>
  <si>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</si>
  <si>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</si>
  <si>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</si>
  <si>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</si>
  <si>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</si>
  <si>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</si>
  <si>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</si>
  <si>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</si>
  <si>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</si>
  <si>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</si>
  <si>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</si>
  <si>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</si>
  <si>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</si>
  <si>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</si>
  <si>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</si>
  <si>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</si>
  <si>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</si>
  <si>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</si>
  <si>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</si>
  <si>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</si>
  <si>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</si>
  <si>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</si>
  <si>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</si>
  <si>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</si>
  <si>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</si>
  <si>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</si>
  <si>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</si>
  <si>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</si>
  <si>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</si>
  <si>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</si>
  <si>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</si>
  <si>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</si>
  <si>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</si>
  <si>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</si>
  <si>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</si>
  <si>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</si>
  <si>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</si>
  <si>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</si>
  <si>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</si>
  <si>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</si>
  <si>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</si>
  <si>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</si>
  <si>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</si>
  <si>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</si>
  <si>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</si>
  <si>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</si>
  <si>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</si>
  <si>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</si>
  <si>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</si>
  <si>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</si>
  <si>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</si>
  <si>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</si>
  <si>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</si>
  <si>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</si>
  <si>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</si>
  <si>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</si>
  <si>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</si>
  <si>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</si>
  <si>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</si>
  <si>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</si>
  <si>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</si>
  <si>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</si>
  <si>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</si>
  <si>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</si>
  <si>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</si>
  <si>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</si>
  <si>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</si>
  <si>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</si>
  <si>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</si>
  <si>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</si>
  <si>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</si>
  <si>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</si>
  <si>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</si>
  <si>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</si>
  <si>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</si>
  <si>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</si>
  <si>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</si>
  <si>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</si>
  <si>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</si>
  <si>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</si>
  <si>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</si>
  <si>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</si>
  <si>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</si>
  <si>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</si>
  <si>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</si>
  <si>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</si>
  <si>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</si>
  <si>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</si>
  <si>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</si>
  <si>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</si>
  <si>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</si>
  <si>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</si>
  <si>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</si>
  <si>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</si>
  <si>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</si>
  <si>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</si>
  <si>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</si>
  <si>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</si>
  <si>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</si>
  <si>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</si>
  <si>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</si>
  <si>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</si>
  <si>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</si>
  <si>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</si>
  <si>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</si>
  <si>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</si>
  <si>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</si>
  <si>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</si>
  <si>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</si>
  <si>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</si>
  <si>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</si>
  <si>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</si>
  <si>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</si>
  <si>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</si>
  <si>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</si>
  <si>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</si>
  <si>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</si>
  <si>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</si>
  <si>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</si>
  <si>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</si>
  <si>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</si>
  <si>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</si>
  <si>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</si>
  <si>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</si>
  <si>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</si>
  <si>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</si>
  <si>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</si>
  <si>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</si>
  <si>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</si>
  <si>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</si>
  <si>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</si>
  <si>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</si>
  <si>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</si>
  <si>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</si>
  <si>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</si>
  <si>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</si>
  <si>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</si>
  <si>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</si>
  <si>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</si>
  <si>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</si>
  <si>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</si>
  <si>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</si>
  <si>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</si>
  <si>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</si>
  <si>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</si>
  <si>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</si>
  <si>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</si>
  <si>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</si>
  <si>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</si>
  <si>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</si>
  <si>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</si>
  <si>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</si>
  <si>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</si>
  <si>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</si>
  <si>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</si>
  <si>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</si>
  <si>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</si>
  <si>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</si>
  <si>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</si>
  <si>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</si>
  <si>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</si>
  <si>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</si>
  <si>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</si>
  <si>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</si>
  <si>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</si>
  <si>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</si>
  <si>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</si>
  <si>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</si>
  <si>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</si>
  <si>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</si>
  <si>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</si>
  <si>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</si>
  <si>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</si>
  <si>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</si>
  <si>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</si>
  <si>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</si>
  <si>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</si>
  <si>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</si>
  <si>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</si>
  <si>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</si>
  <si>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</si>
  <si>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</si>
  <si>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</si>
  <si>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</si>
  <si>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</si>
  <si>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</si>
  <si>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</si>
  <si>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</si>
  <si>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</si>
  <si>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</si>
  <si>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</si>
  <si>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</si>
  <si>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</si>
  <si>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</si>
  <si>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</si>
  <si>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</si>
  <si>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</si>
  <si>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</si>
  <si>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</si>
  <si>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</si>
  <si>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</si>
  <si>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</si>
  <si>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</si>
  <si>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</si>
  <si>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</si>
  <si>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</si>
  <si>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</si>
  <si>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</si>
  <si>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</si>
  <si>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</si>
  <si>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</si>
  <si>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</si>
  <si>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</si>
  <si>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</si>
  <si>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</si>
  <si>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</si>
  <si>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</si>
  <si>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</si>
  <si>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</si>
  <si>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</si>
  <si>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</si>
  <si>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</si>
  <si>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</si>
  <si>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</si>
  <si>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</si>
  <si>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</si>
  <si>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</si>
  <si>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</si>
  <si>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</si>
  <si>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</si>
  <si>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</si>
  <si>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</si>
  <si>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</si>
  <si>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</si>
  <si>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</si>
  <si>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</si>
  <si>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</si>
  <si>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</si>
  <si>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</si>
  <si>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</si>
  <si>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</si>
  <si>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</si>
  <si>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</si>
  <si>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</si>
  <si>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</si>
  <si>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</si>
  <si>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</si>
  <si>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</si>
  <si>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</si>
  <si>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</si>
  <si>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</si>
  <si>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</si>
  <si>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</si>
  <si>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</si>
  <si>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</si>
  <si>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</si>
  <si>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</si>
  <si>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</si>
  <si>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</si>
  <si>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</si>
  <si>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</si>
  <si>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</si>
  <si>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</si>
  <si>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</si>
  <si>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</si>
  <si>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</si>
  <si>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</si>
  <si>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</si>
  <si>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</si>
  <si>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</si>
  <si>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</si>
  <si>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</si>
  <si>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</si>
  <si>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</si>
  <si>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</si>
  <si>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</si>
  <si>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</si>
  <si>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</si>
  <si>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</si>
  <si>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</si>
  <si>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</si>
  <si>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</si>
  <si>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</si>
  <si>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</si>
  <si>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</si>
  <si>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</si>
  <si>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</si>
  <si>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</si>
  <si>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</si>
  <si>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</si>
  <si>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</si>
  <si>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</si>
  <si>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</si>
  <si>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</si>
  <si>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</si>
  <si>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</si>
  <si>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</si>
  <si>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</si>
  <si>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</si>
  <si>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</si>
  <si>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</si>
  <si>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</si>
  <si>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</si>
  <si>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</si>
  <si>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</si>
  <si>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</si>
  <si>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</si>
  <si>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</si>
  <si>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</si>
  <si>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</si>
  <si>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</si>
  <si>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</si>
  <si>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</si>
  <si>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</si>
  <si>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</si>
  <si>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</si>
  <si>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</si>
  <si>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</si>
  <si>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</si>
  <si>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</si>
  <si>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</si>
  <si>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</si>
  <si>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</si>
  <si>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</si>
  <si>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</si>
  <si>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</si>
  <si>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</si>
  <si>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</si>
  <si>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</si>
  <si>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</si>
  <si>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</si>
  <si>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</si>
  <si>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</si>
  <si>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</si>
  <si>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</si>
  <si>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</si>
  <si>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</si>
  <si>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</si>
  <si>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</si>
  <si>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</si>
  <si>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</si>
  <si>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</si>
  <si>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</si>
  <si>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</si>
  <si>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</si>
  <si>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</si>
  <si>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</si>
  <si>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</si>
  <si>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</si>
  <si>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</si>
  <si>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</si>
  <si>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</si>
  <si>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</si>
  <si>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</si>
  <si>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</si>
  <si>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</si>
  <si>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</si>
  <si>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</si>
  <si>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</si>
  <si>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</si>
  <si>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</si>
  <si>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</si>
  <si>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</si>
  <si>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</si>
  <si>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</si>
  <si>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</si>
  <si>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</si>
  <si>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</si>
  <si>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</si>
  <si>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</si>
  <si>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</si>
  <si>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</si>
  <si>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</si>
  <si>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</si>
  <si>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</si>
  <si>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</si>
  <si>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</si>
  <si>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</si>
  <si>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</si>
  <si>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</si>
  <si>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</si>
  <si>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</si>
  <si>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</si>
  <si>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</si>
  <si>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</si>
  <si>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</si>
  <si>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</si>
  <si>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</si>
  <si>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</si>
  <si>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</si>
  <si>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</si>
  <si>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</si>
  <si>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</si>
  <si>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</si>
  <si>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</si>
  <si>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</si>
  <si>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</si>
  <si>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</si>
  <si>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</si>
  <si>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</si>
  <si>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</si>
  <si>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</si>
  <si>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</si>
  <si>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</si>
  <si>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</si>
  <si>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</si>
  <si>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</si>
  <si>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</si>
  <si>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</si>
  <si>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</si>
  <si>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</si>
  <si>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</si>
  <si>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</si>
  <si>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</si>
  <si>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</si>
  <si>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</si>
  <si>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</si>
  <si>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</si>
  <si>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</si>
  <si>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</si>
  <si>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</si>
  <si>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</si>
  <si>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</si>
  <si>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</si>
  <si>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</si>
  <si>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</si>
  <si>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</si>
  <si>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</si>
  <si>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</si>
  <si>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</si>
  <si>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</si>
  <si>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</si>
  <si>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</si>
  <si>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</si>
  <si>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</si>
  <si>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</si>
  <si>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</si>
  <si>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</si>
  <si>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</si>
  <si>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</si>
  <si>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</si>
  <si>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</si>
  <si>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</si>
  <si>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</si>
  <si>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</si>
  <si>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</si>
  <si>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</si>
  <si>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</si>
  <si>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</si>
  <si>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</si>
  <si>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</si>
  <si>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</si>
  <si>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</si>
  <si>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</si>
  <si>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</si>
  <si>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</si>
  <si>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</si>
  <si>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</si>
  <si>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</si>
  <si>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</si>
  <si>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</si>
  <si>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</si>
  <si>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</si>
  <si>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</si>
  <si>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</si>
  <si>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</si>
  <si>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</si>
  <si>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</si>
  <si>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</si>
  <si>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</si>
  <si>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</si>
  <si>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</si>
  <si>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</si>
  <si>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</si>
  <si>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</si>
  <si>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</si>
  <si>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</si>
  <si>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</si>
  <si>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</si>
  <si>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</si>
  <si>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</si>
  <si>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</si>
  <si>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</si>
  <si>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</si>
  <si>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</si>
  <si>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</si>
  <si>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</si>
  <si>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</si>
  <si>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</si>
  <si>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</si>
  <si>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</si>
  <si>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</si>
  <si>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</si>
  <si>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</si>
  <si>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</si>
  <si>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</si>
  <si>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</si>
  <si>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</si>
  <si>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</si>
  <si>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</si>
  <si>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</si>
  <si>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</si>
  <si>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</si>
  <si>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</si>
  <si>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</si>
  <si>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</si>
  <si>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</si>
  <si>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</si>
  <si>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</si>
  <si>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</si>
  <si>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</si>
  <si>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</si>
  <si>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</si>
  <si>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</si>
  <si>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</si>
  <si>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</si>
  <si>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</si>
  <si>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</si>
  <si>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</si>
  <si>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</si>
  <si>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</si>
  <si>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</si>
  <si>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</si>
  <si>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</si>
  <si>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</si>
  <si>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</si>
  <si>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</si>
  <si>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</si>
  <si>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</si>
  <si>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</si>
  <si>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</si>
  <si>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</si>
  <si>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</si>
  <si>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</si>
  <si>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</si>
  <si>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</si>
  <si>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</si>
  <si>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</si>
  <si>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</si>
  <si>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</si>
  <si>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</si>
  <si>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</si>
  <si>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</si>
  <si>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</si>
  <si>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</si>
  <si>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</si>
  <si>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</si>
  <si>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</si>
  <si>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</si>
  <si>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</si>
  <si>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</si>
  <si>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</si>
  <si>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</si>
  <si>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</si>
  <si>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</si>
  <si>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</si>
  <si>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</si>
  <si>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</si>
  <si>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</si>
  <si>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</si>
  <si>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</si>
  <si>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</si>
  <si>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</si>
  <si>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</si>
  <si>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</si>
  <si>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</si>
  <si>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</si>
  <si>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</si>
  <si>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</si>
  <si>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</si>
  <si>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</si>
  <si>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</si>
  <si>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</si>
  <si>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</si>
  <si>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</si>
  <si>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</si>
  <si>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</si>
  <si>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</si>
  <si>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</si>
  <si>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</si>
  <si>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</si>
  <si>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</si>
  <si>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</si>
  <si>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</si>
  <si>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</si>
  <si>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</si>
  <si>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</si>
  <si>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</si>
  <si>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</si>
  <si>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</si>
  <si>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</si>
  <si>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</si>
  <si>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</si>
  <si>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</si>
  <si>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</si>
  <si>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</si>
  <si>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</si>
  <si>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</si>
  <si>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</si>
  <si>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</si>
  <si>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</si>
  <si>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</si>
  <si>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</si>
  <si>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</si>
  <si>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</si>
  <si>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</si>
  <si>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</si>
  <si>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</si>
  <si>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</si>
  <si>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</si>
  <si>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</si>
  <si>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</si>
  <si>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</si>
  <si>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</si>
  <si>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</si>
  <si>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</si>
  <si>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</si>
  <si>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</si>
  <si>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</si>
  <si>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</si>
  <si>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</si>
  <si>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</si>
  <si>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</si>
  <si>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</si>
  <si>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</si>
  <si>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</si>
  <si>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</si>
  <si>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</si>
  <si>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</si>
  <si>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</si>
  <si>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</si>
  <si>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</si>
  <si>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</si>
  <si>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</si>
  <si>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</si>
  <si>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</si>
  <si>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</si>
  <si>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</si>
  <si>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</si>
  <si>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</si>
  <si>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</si>
  <si>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</si>
  <si>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</si>
  <si>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</si>
  <si>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</si>
  <si>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</si>
  <si>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</si>
  <si>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</si>
  <si>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</si>
  <si>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</si>
  <si>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</si>
  <si>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</si>
  <si>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</si>
  <si>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</si>
  <si>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</si>
  <si>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</si>
  <si>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</si>
  <si>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</si>
  <si>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</si>
  <si>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</si>
  <si>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</si>
  <si>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</si>
  <si>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</si>
  <si>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</si>
  <si>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</si>
  <si>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</si>
  <si>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</si>
  <si>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</si>
  <si>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</si>
  <si>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</si>
  <si>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</si>
  <si>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</si>
  <si>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</si>
  <si>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</si>
  <si>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</si>
  <si>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</si>
  <si>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</si>
  <si>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</si>
  <si>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</si>
  <si>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</si>
  <si>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</si>
  <si>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</si>
  <si>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</si>
  <si>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</si>
  <si>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</si>
  <si>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</si>
  <si>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</si>
  <si>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</si>
  <si>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</si>
  <si>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</si>
  <si>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</si>
  <si>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</si>
  <si>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</si>
  <si>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</si>
  <si>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</si>
  <si>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</si>
  <si>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</si>
  <si>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</si>
  <si>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</si>
  <si>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</si>
  <si>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</si>
  <si>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</si>
  <si>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</si>
  <si>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</si>
  <si>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</si>
  <si>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</si>
  <si>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</si>
  <si>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</si>
  <si>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</si>
  <si>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</si>
  <si>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</si>
  <si>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</si>
  <si>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</si>
  <si>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</si>
  <si>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</si>
  <si>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</si>
  <si>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</si>
  <si>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</si>
  <si>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</si>
  <si>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</si>
  <si>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</si>
  <si>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</si>
  <si>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</si>
  <si>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</si>
  <si>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</si>
  <si>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</si>
  <si>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</si>
  <si>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</si>
  <si>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</si>
  <si>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</si>
  <si>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</si>
  <si>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</si>
  <si>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</si>
  <si>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</si>
  <si>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</si>
  <si>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</si>
  <si>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</si>
  <si>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</si>
  <si>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</si>
  <si>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</si>
  <si>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</si>
  <si>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</si>
  <si>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</si>
  <si>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</si>
  <si>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</si>
  <si>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</si>
  <si>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</si>
  <si>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</si>
  <si>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</si>
  <si>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</si>
  <si>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</si>
  <si>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</si>
  <si>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</si>
  <si>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</si>
  <si>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</si>
  <si>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</si>
  <si>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</si>
  <si>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</si>
  <si>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</si>
  <si>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</si>
  <si>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</si>
  <si>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</si>
  <si>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</si>
  <si>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</si>
  <si>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</si>
  <si>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</si>
  <si>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</si>
  <si>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</si>
  <si>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</si>
  <si>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</si>
  <si>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</si>
  <si>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</si>
  <si>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</si>
  <si>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</si>
  <si>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</si>
  <si>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</si>
  <si>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</si>
  <si>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</si>
  <si>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</si>
  <si>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</si>
  <si>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</si>
  <si>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</si>
  <si>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</si>
  <si>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</si>
  <si>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</si>
  <si>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</si>
  <si>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</si>
  <si>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</si>
  <si>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</si>
  <si>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</si>
  <si>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</si>
  <si>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</si>
  <si>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</si>
  <si>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</si>
  <si>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</si>
  <si>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</si>
  <si>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</si>
  <si>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</si>
  <si>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</si>
  <si>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</si>
  <si>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</si>
  <si>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</si>
  <si>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</si>
  <si>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</si>
  <si>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</si>
  <si>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</si>
  <si>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</si>
  <si>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</si>
  <si>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</si>
  <si>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</si>
  <si>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</si>
  <si>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</si>
  <si>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</si>
  <si>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</si>
  <si>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</si>
  <si>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</si>
  <si>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</si>
  <si>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</si>
  <si>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</si>
  <si>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</si>
  <si>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</si>
  <si>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</si>
  <si>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</si>
  <si>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</si>
  <si>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</si>
  <si>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</si>
  <si>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</si>
  <si>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</si>
  <si>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</si>
  <si>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</si>
  <si>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</si>
  <si>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</si>
  <si>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</si>
  <si>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</si>
  <si>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</si>
  <si>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</si>
  <si>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</si>
  <si>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</si>
  <si>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</si>
  <si>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</si>
  <si>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</si>
  <si>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</si>
  <si>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</si>
  <si>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</si>
  <si>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</si>
  <si>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</si>
  <si>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</si>
  <si>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</si>
  <si>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</si>
  <si>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</si>
  <si>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</si>
  <si>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</si>
  <si>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</si>
  <si>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</si>
  <si>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</si>
  <si>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</si>
  <si>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</si>
  <si>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</si>
  <si>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</si>
  <si>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</si>
  <si>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</si>
  <si>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</si>
  <si>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</si>
  <si>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</si>
  <si>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</si>
  <si>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</si>
  <si>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</si>
  <si>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</si>
  <si>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</si>
  <si>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</si>
  <si>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</si>
  <si>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</si>
  <si>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</si>
  <si>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</si>
  <si>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</si>
  <si>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</si>
  <si>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</si>
  <si>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</si>
  <si>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</si>
  <si>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</si>
  <si>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</si>
  <si>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</si>
  <si>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</si>
  <si>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</si>
  <si>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</si>
  <si>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</si>
  <si>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</si>
  <si>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</si>
  <si>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</si>
  <si>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</si>
  <si>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</si>
  <si>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</si>
  <si>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</si>
  <si>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</si>
  <si>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</si>
  <si>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</si>
  <si>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</si>
  <si>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</si>
  <si>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</si>
  <si>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</si>
  <si>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</si>
  <si>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</si>
  <si>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</si>
  <si>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</si>
  <si>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</si>
  <si>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</si>
  <si>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</si>
  <si>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</si>
  <si>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</si>
  <si>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</si>
  <si>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</si>
  <si>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</si>
  <si>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</si>
  <si>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</si>
  <si>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</si>
  <si>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</si>
  <si>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</si>
  <si>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</si>
  <si>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</si>
  <si>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</si>
  <si>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</si>
  <si>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</si>
  <si>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</si>
  <si>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</si>
  <si>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</si>
  <si>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</si>
  <si>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</si>
  <si>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</si>
  <si>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</si>
  <si>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</si>
  <si>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</si>
  <si>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</si>
  <si>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</si>
  <si>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</si>
  <si>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</si>
  <si>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</si>
  <si>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</si>
  <si>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</si>
  <si>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</si>
  <si>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</si>
  <si>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</si>
  <si>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</si>
  <si>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</si>
  <si>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</si>
  <si>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</si>
  <si>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</si>
  <si>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</si>
  <si>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</si>
  <si>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</si>
  <si>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</si>
  <si>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</si>
  <si>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</si>
  <si>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</si>
  <si>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</si>
  <si>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</si>
  <si>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</si>
  <si>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</si>
  <si>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</si>
  <si>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</si>
  <si>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</si>
  <si>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</si>
  <si>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</si>
  <si>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</si>
  <si>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</si>
  <si>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</si>
  <si>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</si>
  <si>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</si>
  <si>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</si>
  <si>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</si>
  <si>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</si>
  <si>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</si>
  <si>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</si>
  <si>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</si>
  <si>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</si>
  <si>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</si>
  <si>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</si>
  <si>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</si>
  <si>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</si>
  <si>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</si>
  <si>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</si>
  <si>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</si>
  <si>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</si>
  <si>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</si>
  <si>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</si>
  <si>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</si>
  <si>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</si>
  <si>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</si>
  <si>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</si>
  <si>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</si>
  <si>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</si>
  <si>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</si>
  <si>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</si>
  <si>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</si>
  <si>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</si>
  <si>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</si>
  <si>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</si>
  <si>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</si>
  <si>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</si>
  <si>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</si>
  <si>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</si>
  <si>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</si>
  <si>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</si>
  <si>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</si>
  <si>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</si>
  <si>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</si>
  <si>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</si>
  <si>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</si>
  <si>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</si>
  <si>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</si>
  <si>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</si>
  <si>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</si>
  <si>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</si>
  <si>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</si>
  <si>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</si>
  <si>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</si>
  <si>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</si>
  <si>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</si>
  <si>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</si>
  <si>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</si>
  <si>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</si>
  <si>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</si>
  <si>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</si>
  <si>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</si>
  <si>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</si>
  <si>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</si>
  <si>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</si>
  <si>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</si>
  <si>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</si>
  <si>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</si>
  <si>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</si>
  <si>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</si>
  <si>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</si>
  <si>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</si>
  <si>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</si>
  <si>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</si>
  <si>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</si>
  <si>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</si>
  <si>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</si>
  <si>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</si>
  <si>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</si>
  <si>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</si>
  <si>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</si>
  <si>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</si>
  <si>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</si>
  <si>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</si>
  <si>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</si>
  <si>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</si>
  <si>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</si>
  <si>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</si>
  <si>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</si>
  <si>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</si>
  <si>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</si>
  <si>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</si>
  <si>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</si>
  <si>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</si>
  <si>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</si>
  <si>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</si>
  <si>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</si>
  <si>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</si>
  <si>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</si>
  <si>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</si>
  <si>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</si>
  <si>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</si>
  <si>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</si>
  <si>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</si>
  <si>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</si>
  <si>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</si>
  <si>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</si>
  <si>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</si>
  <si>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</si>
  <si>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</si>
  <si>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</si>
  <si>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</si>
  <si>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</si>
  <si>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</si>
  <si>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</si>
  <si>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</si>
  <si>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</si>
  <si>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</si>
  <si>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</si>
  <si>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</si>
  <si>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</si>
  <si>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</si>
  <si>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</si>
  <si>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</si>
  <si>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</si>
  <si>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</si>
  <si>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</si>
  <si>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</si>
  <si>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</si>
  <si>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</si>
  <si>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</si>
  <si>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</si>
  <si>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</si>
  <si>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</si>
  <si>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</si>
  <si>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</si>
  <si>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</si>
  <si>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</si>
  <si>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</si>
  <si>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</si>
  <si>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</si>
  <si>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</si>
  <si>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</si>
  <si>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</si>
  <si>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</si>
  <si>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</si>
  <si>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</si>
  <si>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</si>
  <si>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</si>
  <si>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</si>
  <si>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</si>
  <si>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</si>
  <si>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</si>
  <si>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</si>
  <si>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</si>
  <si>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</si>
  <si>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</si>
  <si>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</si>
  <si>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</si>
  <si>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</si>
  <si>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</si>
  <si>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</si>
  <si>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</si>
  <si>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</si>
  <si>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</si>
  <si>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</si>
  <si>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</si>
  <si>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</si>
  <si>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</si>
  <si>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</si>
  <si>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</si>
  <si>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</si>
  <si>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</si>
  <si>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</si>
  <si>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</si>
  <si>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</si>
  <si>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</si>
  <si>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</si>
  <si>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</si>
  <si>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</si>
  <si>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</si>
  <si>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</si>
  <si>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</si>
  <si>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</si>
  <si>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</si>
  <si>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</si>
  <si>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</si>
  <si>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</si>
  <si>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</si>
  <si>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</si>
  <si>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</si>
  <si>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</si>
  <si>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</si>
  <si>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</si>
  <si>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</si>
  <si>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</si>
  <si>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</si>
  <si>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</si>
  <si>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</si>
  <si>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</si>
  <si>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</si>
  <si>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</si>
  <si>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</si>
  <si>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</si>
  <si>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</si>
  <si>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</si>
  <si>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</si>
  <si>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</si>
  <si>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</si>
  <si>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</si>
  <si>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</si>
  <si>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</si>
  <si>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</si>
  <si>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</si>
  <si>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</si>
  <si>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</si>
  <si>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</si>
  <si>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</si>
  <si>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</si>
  <si>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</si>
  <si>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</si>
  <si>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</si>
  <si>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</si>
  <si>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</si>
  <si>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</si>
  <si>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</si>
  <si>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</si>
  <si>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</si>
  <si>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</si>
  <si>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</si>
  <si>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</si>
  <si>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</si>
  <si>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</si>
  <si>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</si>
  <si>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</si>
  <si>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</si>
  <si>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</si>
  <si>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</si>
  <si>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</si>
  <si>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</si>
  <si>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</si>
  <si>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</si>
  <si>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</si>
  <si>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</si>
  <si>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</si>
  <si>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</si>
  <si>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</si>
  <si>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</si>
  <si>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</si>
  <si>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</si>
  <si>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</si>
  <si>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</si>
  <si>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</si>
  <si>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</si>
  <si>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</si>
  <si>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</si>
  <si>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</si>
  <si>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</si>
  <si>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</si>
  <si>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</si>
  <si>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</si>
  <si>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</si>
  <si>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</si>
  <si>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</si>
  <si>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</si>
  <si>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</si>
  <si>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</si>
  <si>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</si>
  <si>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</si>
  <si>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</si>
  <si>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</si>
  <si>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</si>
  <si>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</si>
  <si>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</si>
  <si>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</si>
  <si>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</si>
  <si>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</si>
  <si>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</si>
  <si>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</si>
  <si>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</si>
  <si>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</si>
  <si>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</si>
  <si>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</si>
  <si>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</si>
  <si>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</si>
  <si>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</si>
  <si>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</si>
  <si>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</si>
  <si>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</si>
  <si>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</si>
  <si>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</si>
  <si>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</si>
  <si>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</si>
  <si>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</si>
  <si>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</si>
  <si>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</si>
  <si>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</si>
  <si>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</si>
  <si>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</si>
  <si>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</si>
  <si>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</si>
  <si>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</si>
  <si>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</si>
  <si>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</si>
  <si>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</si>
  <si>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</si>
  <si>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</si>
  <si>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</si>
  <si>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</si>
  <si>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</si>
  <si>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</si>
  <si>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</si>
  <si>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</si>
  <si>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</si>
  <si>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</si>
  <si>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</si>
  <si>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</si>
  <si>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</si>
  <si>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</si>
  <si>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</si>
  <si>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</si>
  <si>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</si>
  <si>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</si>
  <si>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</si>
  <si>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</si>
  <si>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</si>
  <si>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</si>
  <si>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</si>
  <si>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</si>
  <si>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</si>
  <si>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</si>
  <si>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</si>
  <si>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</si>
  <si>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</si>
  <si>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</si>
  <si>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</si>
  <si>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</si>
  <si>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</si>
  <si>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</si>
  <si>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</si>
  <si>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</si>
  <si>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</si>
  <si>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</si>
  <si>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</si>
  <si>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</si>
  <si>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</si>
  <si>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</si>
  <si>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</si>
  <si>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</si>
  <si>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</si>
  <si>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</si>
  <si>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</si>
  <si>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</si>
  <si>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</si>
  <si>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</si>
  <si>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</si>
  <si>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</si>
  <si>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</si>
  <si>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</si>
  <si>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</si>
  <si>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</si>
  <si>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</si>
  <si>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</si>
  <si>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</si>
  <si>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</si>
  <si>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</si>
  <si>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</si>
  <si>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</si>
  <si>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</si>
  <si>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</si>
  <si>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</si>
  <si>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</si>
  <si>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</si>
  <si>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</si>
  <si>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</si>
  <si>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</si>
  <si>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</si>
  <si>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</si>
  <si>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</si>
  <si>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</si>
  <si>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</si>
  <si>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</si>
  <si>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</si>
  <si>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</si>
  <si>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</si>
  <si>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</si>
  <si>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</si>
  <si>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</si>
  <si>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</si>
  <si>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</si>
  <si>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</si>
  <si>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</si>
  <si>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</si>
  <si>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</si>
  <si>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</si>
  <si>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</si>
  <si>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</si>
  <si>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</si>
  <si>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</si>
  <si>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</si>
  <si>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</si>
  <si>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</si>
  <si>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</si>
  <si>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</si>
  <si>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</si>
  <si>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</si>
  <si>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</si>
  <si>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</si>
  <si>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</si>
  <si>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</si>
  <si>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</si>
  <si>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</si>
  <si>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</si>
  <si>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</si>
  <si>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</si>
  <si>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</si>
  <si>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</si>
  <si>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</si>
  <si>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</si>
  <si>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</si>
  <si>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</si>
  <si>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</si>
  <si>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</si>
  <si>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</si>
  <si>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</si>
  <si>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</si>
  <si>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</si>
  <si>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</si>
  <si>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</si>
  <si>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</si>
  <si>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</si>
  <si>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</si>
  <si>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</si>
  <si>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</si>
  <si>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</si>
  <si>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</si>
  <si>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</si>
  <si>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</si>
  <si>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</si>
  <si>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</si>
  <si>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</si>
  <si>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</si>
  <si>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</si>
  <si>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</si>
  <si>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</si>
  <si>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</si>
  <si>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</si>
  <si>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</si>
  <si>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</si>
  <si>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</si>
  <si>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</si>
  <si>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</si>
  <si>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</si>
  <si>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</si>
  <si>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</si>
  <si>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</si>
  <si>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</si>
  <si>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</si>
  <si>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</si>
  <si>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</si>
  <si>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</si>
  <si>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</si>
  <si>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</si>
  <si>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</si>
  <si>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</si>
  <si>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</si>
  <si>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</si>
  <si>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</si>
  <si>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</si>
  <si>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</si>
  <si>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</si>
  <si>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</si>
  <si>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</si>
  <si>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</si>
  <si>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</si>
  <si>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</si>
  <si>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</si>
  <si>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</si>
  <si>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</si>
  <si>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</si>
  <si>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</si>
  <si>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</si>
  <si>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</si>
  <si>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</si>
  <si>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</si>
  <si>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</si>
  <si>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</si>
  <si>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</si>
  <si>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</si>
  <si>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</si>
  <si>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</si>
  <si>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</si>
  <si>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</si>
  <si>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</si>
  <si>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</si>
  <si>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</si>
  <si>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</si>
  <si>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</si>
  <si>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</si>
  <si>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</si>
  <si>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</si>
  <si>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</si>
  <si>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</si>
  <si>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</si>
  <si>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</si>
  <si>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</si>
  <si>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</si>
  <si>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</si>
  <si>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</si>
  <si>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</si>
  <si>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</si>
  <si>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</si>
  <si>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</si>
  <si>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</si>
  <si>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</si>
  <si>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</si>
  <si>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</si>
  <si>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</si>
  <si>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</si>
  <si>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</si>
  <si>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</si>
  <si>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</si>
  <si>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</si>
  <si>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</si>
  <si>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</si>
  <si>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</si>
  <si>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</si>
  <si>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</si>
  <si>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</si>
  <si>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</si>
  <si>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</si>
  <si>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</si>
  <si>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</si>
  <si>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</si>
  <si>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</si>
  <si>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</si>
  <si>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</si>
  <si>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</si>
  <si>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</si>
  <si>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</si>
  <si>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</si>
  <si>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</si>
  <si>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</si>
  <si>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</si>
  <si>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</si>
  <si>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</si>
  <si>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</si>
  <si>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</si>
  <si>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</si>
  <si>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</si>
  <si>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</si>
  <si>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</si>
  <si>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</si>
  <si>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</si>
  <si>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</si>
  <si>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</si>
  <si>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</si>
  <si>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</si>
  <si>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</si>
  <si>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</si>
  <si>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</si>
  <si>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</si>
  <si>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</si>
  <si>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</si>
  <si>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</si>
  <si>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</si>
  <si>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</si>
  <si>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</si>
  <si>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</si>
  <si>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</si>
  <si>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</si>
  <si>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</si>
  <si>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</si>
  <si>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</si>
  <si>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</si>
  <si>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</si>
  <si>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</si>
  <si>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</si>
  <si>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</si>
  <si>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</si>
  <si>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</si>
  <si>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</si>
  <si>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</si>
  <si>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</si>
  <si>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</si>
  <si>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</si>
  <si>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</si>
  <si>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</si>
  <si>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</si>
  <si>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</si>
  <si>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</si>
  <si>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</si>
  <si>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</si>
  <si>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</si>
  <si>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</si>
  <si>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</si>
  <si>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</si>
  <si>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</si>
  <si>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</si>
  <si>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</si>
  <si>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</si>
  <si>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</si>
  <si>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</si>
  <si>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</si>
  <si>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</si>
  <si>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</si>
  <si>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</si>
  <si>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</si>
  <si>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</si>
  <si>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</si>
  <si>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</si>
  <si>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</si>
  <si>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</si>
  <si>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</si>
  <si>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</si>
  <si>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</si>
  <si>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</si>
  <si>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</si>
  <si>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</si>
  <si>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</si>
  <si>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</si>
  <si>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</si>
  <si>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</si>
  <si>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</si>
  <si>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</si>
  <si>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</si>
  <si>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</si>
  <si>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</si>
  <si>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</si>
  <si>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</si>
  <si>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</si>
  <si>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</si>
  <si>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</si>
  <si>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</si>
  <si>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</si>
  <si>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</si>
  <si>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</si>
  <si>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</si>
  <si>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</si>
  <si>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</si>
  <si>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</si>
  <si>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</si>
  <si>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</si>
  <si>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</si>
  <si>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</si>
  <si>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</si>
  <si>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</si>
  <si>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</si>
  <si>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</si>
  <si>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</si>
  <si>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</si>
  <si>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</si>
  <si>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</si>
  <si>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</si>
  <si>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</si>
  <si>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</si>
  <si>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</si>
  <si>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</si>
  <si>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</si>
  <si>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</si>
  <si>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</si>
  <si>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</si>
  <si>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</si>
  <si>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</si>
  <si>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</si>
  <si>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</si>
  <si>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</si>
  <si>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</si>
  <si>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</si>
  <si>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</si>
  <si>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</si>
  <si>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</si>
  <si>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</si>
  <si>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</si>
  <si>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</si>
  <si>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</si>
  <si>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</si>
  <si>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</si>
  <si>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</si>
  <si>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</si>
  <si>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</si>
  <si>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</si>
  <si>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</si>
  <si>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</si>
  <si>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</si>
  <si>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</si>
  <si>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</si>
  <si>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</si>
  <si>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</si>
  <si>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</si>
  <si>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</si>
  <si>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</si>
  <si>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</si>
  <si>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</si>
  <si>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</si>
  <si>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</si>
  <si>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</si>
  <si>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</si>
  <si>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</si>
  <si>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</si>
  <si>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</si>
  <si>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</si>
  <si>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</si>
  <si>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</si>
  <si>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</si>
  <si>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</si>
  <si>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</si>
  <si>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</si>
  <si>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</si>
  <si>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</si>
  <si>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</si>
  <si>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</si>
  <si>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</si>
  <si>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</si>
  <si>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</si>
  <si>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</si>
  <si>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</si>
  <si>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</si>
  <si>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</si>
  <si>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</si>
  <si>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</si>
  <si>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</si>
  <si>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</si>
  <si>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</si>
  <si>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</si>
  <si>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</si>
  <si>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</si>
  <si>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</si>
  <si>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</si>
  <si>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</si>
  <si>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</si>
  <si>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</si>
  <si>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</si>
  <si>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</si>
  <si>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</si>
  <si>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</si>
  <si>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</si>
  <si>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</si>
  <si>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</si>
  <si>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</si>
  <si>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</si>
  <si>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</si>
  <si>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</si>
  <si>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</si>
  <si>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</si>
  <si>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</si>
  <si>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</si>
  <si>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</si>
  <si>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</si>
  <si>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</si>
  <si>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</si>
  <si>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</si>
  <si>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</si>
  <si>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</si>
  <si>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</si>
  <si>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</si>
  <si>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</si>
  <si>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</si>
  <si>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</si>
  <si>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</si>
  <si>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</si>
  <si>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</si>
  <si>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</si>
  <si>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</si>
  <si>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</si>
  <si>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</si>
  <si>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</si>
  <si>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</si>
  <si>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</si>
  <si>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</si>
  <si>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</si>
  <si>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</si>
  <si>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</si>
  <si>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</si>
  <si>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</si>
  <si>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</si>
  <si>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</si>
  <si>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</si>
  <si>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</si>
  <si>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</si>
  <si>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</si>
  <si>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</si>
  <si>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</si>
  <si>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</si>
  <si>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</si>
  <si>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</si>
  <si>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</si>
  <si>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</si>
  <si>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</si>
  <si>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</si>
  <si>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</si>
  <si>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</si>
  <si>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</si>
  <si>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</si>
  <si>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</si>
  <si>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</si>
  <si>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</si>
  <si>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</si>
  <si>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</si>
  <si>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</si>
  <si>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</si>
  <si>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</si>
  <si>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</si>
  <si>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</si>
  <si>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</si>
  <si>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</si>
  <si>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</si>
  <si>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</si>
  <si>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</si>
  <si>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</si>
  <si>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</si>
  <si>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</si>
  <si>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</si>
  <si>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</si>
  <si>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</si>
  <si>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</si>
  <si>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</si>
  <si>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</si>
  <si>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</si>
  <si>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</si>
  <si>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</si>
  <si>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</si>
  <si>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</si>
  <si>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</si>
  <si>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</si>
  <si>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</si>
  <si>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</si>
  <si>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</si>
  <si>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</si>
  <si>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</si>
  <si>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</si>
  <si>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</si>
  <si>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</si>
  <si>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</si>
  <si>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</si>
  <si>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</si>
  <si>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</si>
  <si>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</si>
  <si>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</si>
  <si>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</si>
  <si>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</si>
  <si>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</si>
  <si>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</si>
  <si>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</si>
  <si>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</si>
  <si>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</si>
  <si>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</si>
  <si>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</si>
  <si>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</si>
  <si>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</si>
  <si>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</si>
  <si>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</si>
  <si>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</si>
  <si>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</si>
  <si>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</si>
  <si>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</si>
  <si>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</si>
  <si>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</si>
  <si>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</si>
  <si>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</si>
  <si>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</si>
  <si>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</si>
  <si>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</si>
  <si>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</si>
  <si>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</si>
  <si>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</si>
  <si>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</si>
  <si>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</si>
  <si>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</si>
  <si>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</si>
  <si>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</si>
  <si>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</si>
  <si>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</si>
  <si>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</si>
  <si>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</si>
  <si>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</si>
  <si>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</si>
  <si>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</si>
  <si>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</si>
  <si>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</si>
  <si>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</si>
  <si>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</si>
  <si>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</si>
  <si>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</si>
  <si>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</si>
  <si>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</si>
  <si>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</si>
  <si>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</si>
  <si>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</si>
  <si>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</si>
  <si>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</si>
  <si>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</si>
  <si>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</si>
  <si>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</si>
  <si>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</si>
  <si>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</si>
  <si>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</si>
  <si>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</si>
  <si>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</si>
  <si>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</si>
  <si>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</si>
  <si>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</si>
  <si>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</si>
  <si>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</si>
  <si>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</si>
  <si>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</si>
  <si>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</si>
  <si>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</si>
  <si>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</si>
  <si>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</si>
  <si>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</si>
  <si>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</si>
  <si>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</si>
  <si>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</si>
  <si>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</si>
  <si>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</si>
  <si>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</si>
  <si>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</si>
  <si>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</si>
  <si>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</si>
  <si>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</si>
  <si>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</si>
  <si>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</si>
  <si>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</si>
  <si>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</si>
  <si>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</si>
  <si>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</si>
  <si>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</si>
  <si>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</si>
  <si>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</si>
  <si>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</si>
  <si>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</si>
  <si>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</si>
  <si>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</si>
  <si>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</si>
  <si>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</si>
  <si>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</si>
  <si>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</si>
  <si>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</si>
  <si>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</si>
  <si>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</si>
  <si>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</si>
  <si>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</si>
  <si>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</si>
  <si>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</si>
  <si>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</si>
  <si>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</si>
  <si>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</si>
  <si>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</si>
  <si>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</si>
  <si>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</si>
  <si>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</si>
  <si>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</si>
  <si>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</si>
  <si>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</si>
  <si>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</si>
  <si>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</si>
  <si>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</si>
  <si>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</si>
  <si>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</si>
  <si>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</si>
  <si>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</si>
  <si>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</si>
  <si>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</si>
  <si>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</si>
  <si>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</si>
  <si>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</si>
  <si>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</si>
  <si>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</si>
  <si>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</si>
  <si>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</si>
  <si>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</si>
  <si>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</si>
  <si>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</si>
  <si>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</si>
  <si>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</si>
  <si>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</si>
  <si>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</si>
  <si>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</si>
  <si>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</si>
  <si>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</si>
  <si>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</si>
  <si>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</si>
  <si>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</si>
  <si>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</si>
  <si>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</si>
  <si>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</si>
  <si>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</si>
  <si>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</si>
  <si>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</si>
  <si>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</si>
  <si>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</si>
  <si>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</si>
  <si>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</si>
  <si>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</si>
  <si>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</si>
  <si>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</si>
  <si>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</si>
  <si>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</si>
  <si>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</si>
  <si>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</si>
  <si>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</si>
  <si>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</si>
  <si>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</si>
  <si>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</si>
  <si>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</si>
  <si>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</si>
  <si>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</si>
  <si>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</si>
  <si>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</si>
  <si>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</si>
  <si>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</si>
  <si>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</si>
  <si>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</si>
  <si>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</si>
  <si>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</si>
  <si>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</si>
  <si>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</si>
  <si>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</si>
  <si>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</si>
  <si>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</si>
  <si>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</si>
  <si>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</si>
  <si>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</si>
  <si>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</si>
  <si>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</si>
  <si>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</si>
  <si>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</si>
  <si>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</si>
  <si>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</si>
  <si>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</si>
  <si>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</si>
  <si>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</si>
  <si>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</si>
  <si>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</si>
  <si>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</si>
  <si>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</si>
  <si>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</si>
  <si>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</si>
  <si>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</si>
  <si>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</si>
  <si>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</si>
  <si>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</si>
  <si>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</si>
  <si>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</si>
  <si>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</si>
  <si>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</si>
  <si>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</si>
  <si>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</si>
  <si>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</si>
  <si>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</si>
  <si>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</si>
  <si>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</si>
  <si>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</si>
  <si>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</si>
  <si>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</si>
  <si>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</si>
  <si>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</si>
  <si>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</si>
  <si>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</si>
  <si>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</si>
  <si>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</si>
  <si>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</si>
  <si>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</si>
  <si>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</si>
  <si>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</si>
  <si>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</si>
  <si>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</si>
  <si>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</si>
  <si>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</si>
  <si>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</si>
  <si>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</si>
  <si>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</si>
  <si>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</si>
  <si>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</si>
  <si>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</si>
  <si>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</si>
  <si>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</si>
  <si>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</si>
  <si>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</si>
  <si>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</si>
  <si>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</si>
  <si>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</si>
  <si>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</si>
  <si>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</si>
  <si>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</si>
  <si>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</si>
  <si>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</si>
  <si>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</si>
  <si>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</si>
  <si>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</si>
  <si>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</si>
  <si>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</si>
  <si>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</si>
  <si>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</si>
  <si>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</si>
  <si>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</si>
  <si>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</si>
  <si>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</si>
  <si>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</si>
  <si>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</si>
  <si>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</si>
  <si>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</si>
  <si>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</si>
  <si>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</si>
  <si>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</si>
  <si>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</si>
  <si>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</si>
  <si>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</si>
  <si>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</si>
  <si>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</si>
  <si>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</si>
  <si>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</si>
  <si>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</si>
  <si>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</si>
  <si>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</si>
  <si>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</si>
  <si>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</si>
  <si>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</si>
  <si>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</si>
  <si>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</si>
  <si>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</si>
  <si>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</si>
  <si>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</si>
  <si>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</si>
  <si>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</si>
  <si>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</si>
  <si>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</si>
  <si>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</si>
  <si>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</si>
  <si>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</si>
  <si>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</si>
  <si>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</si>
  <si>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</si>
  <si>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</si>
  <si>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</si>
  <si>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</si>
  <si>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</si>
  <si>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</si>
  <si>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</si>
  <si>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</si>
  <si>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</si>
  <si>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</si>
  <si>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</si>
  <si>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</si>
  <si>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</si>
  <si>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</si>
  <si>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</si>
  <si>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</si>
  <si>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</si>
  <si>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</si>
  <si>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</si>
  <si>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</si>
  <si>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</si>
  <si>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</si>
  <si>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</si>
  <si>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</si>
  <si>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</si>
  <si>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</si>
  <si>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</si>
  <si>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</si>
  <si>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</si>
  <si>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</si>
  <si>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</si>
  <si>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</si>
  <si>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</si>
  <si>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</si>
  <si>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</si>
  <si>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</si>
  <si>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</si>
  <si>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</si>
  <si>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</si>
  <si>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</si>
  <si>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</si>
  <si>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</si>
  <si>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</si>
  <si>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</si>
  <si>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</si>
  <si>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</si>
  <si>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</si>
  <si>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</si>
  <si>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</si>
  <si>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</si>
  <si>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</si>
  <si>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</si>
  <si>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</si>
  <si>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</si>
  <si>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</si>
  <si>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</si>
  <si>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</si>
  <si>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</si>
  <si>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</si>
  <si>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</si>
  <si>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</si>
  <si>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</si>
  <si>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</si>
  <si>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</si>
  <si>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</si>
  <si>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</si>
  <si>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</si>
  <si>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</si>
  <si>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</si>
  <si>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</si>
  <si>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</si>
  <si>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</si>
  <si>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</si>
  <si>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</si>
  <si>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</si>
  <si>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</si>
  <si>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</si>
  <si>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</si>
  <si>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</si>
  <si>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</si>
  <si>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</si>
  <si>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</si>
  <si>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</si>
  <si>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</si>
  <si>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</si>
  <si>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</si>
  <si>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</si>
  <si>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</si>
  <si>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</si>
  <si>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</si>
  <si>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</si>
  <si>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</si>
  <si>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</si>
  <si>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</si>
  <si>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</si>
  <si>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</si>
  <si>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</si>
  <si>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</si>
  <si>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</si>
  <si>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</si>
  <si>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</si>
  <si>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</si>
  <si>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</si>
  <si>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</si>
  <si>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</si>
  <si>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</si>
  <si>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</si>
  <si>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</si>
  <si>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</si>
  <si>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</si>
  <si>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</si>
  <si>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</si>
  <si>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</si>
  <si>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</si>
  <si>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</si>
  <si>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</si>
  <si>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</si>
  <si>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</si>
  <si>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</si>
  <si>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</si>
  <si>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</si>
  <si>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</si>
  <si>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</si>
  <si>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</si>
  <si>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</si>
  <si>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</si>
  <si>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</si>
  <si>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</si>
  <si>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</si>
  <si>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</si>
  <si>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</si>
  <si>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</si>
  <si>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</si>
  <si>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</si>
  <si>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</si>
  <si>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</si>
  <si>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</si>
  <si>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</si>
  <si>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</si>
  <si>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</si>
  <si>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</si>
  <si>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</si>
  <si>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</si>
  <si>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</si>
  <si>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</si>
  <si>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</si>
  <si>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</si>
  <si>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</si>
  <si>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</si>
  <si>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</si>
  <si>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</si>
  <si>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</si>
  <si>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</si>
  <si>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</si>
  <si>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</si>
  <si>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</si>
  <si>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</si>
  <si>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</si>
  <si>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</si>
  <si>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</si>
  <si>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</si>
  <si>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</si>
  <si>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</si>
  <si>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</si>
  <si>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</si>
  <si>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</si>
  <si>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</si>
  <si>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</si>
  <si>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</si>
  <si>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</si>
  <si>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</si>
  <si>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</si>
  <si>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</si>
  <si>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</si>
  <si>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</si>
  <si>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</si>
  <si>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</si>
  <si>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</si>
  <si>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</si>
  <si>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</si>
  <si>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</si>
  <si>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</si>
  <si>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</si>
  <si>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</si>
  <si>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</si>
  <si>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</si>
  <si>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</si>
  <si>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</si>
  <si>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</si>
  <si>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</si>
  <si>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</si>
  <si>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</si>
  <si>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</si>
  <si>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</si>
  <si>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</si>
  <si>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</si>
  <si>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</si>
  <si>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</si>
  <si>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</si>
  <si>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</si>
  <si>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</si>
  <si>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</si>
  <si>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</si>
  <si>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</si>
  <si>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</si>
  <si>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</si>
  <si>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</si>
  <si>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</si>
  <si>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</si>
  <si>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</si>
  <si>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</si>
  <si>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</si>
  <si>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</si>
  <si>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</si>
  <si>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</si>
  <si>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</si>
  <si>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</si>
  <si>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</si>
  <si>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</si>
  <si>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</si>
  <si>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</si>
  <si>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</si>
  <si>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</si>
  <si>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</si>
  <si>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</si>
  <si>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</si>
  <si>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</si>
  <si>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</si>
  <si>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</si>
  <si>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</si>
  <si>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</si>
  <si>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</si>
  <si>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</si>
  <si>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</si>
  <si>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</si>
  <si>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</si>
  <si>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</si>
  <si>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</si>
  <si>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</si>
  <si>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</si>
  <si>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</si>
  <si>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</si>
  <si>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</si>
  <si>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</si>
  <si>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</si>
  <si>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</si>
  <si>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</si>
  <si>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</si>
  <si>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</si>
  <si>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</si>
  <si>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</si>
  <si>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</si>
  <si>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</si>
  <si>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</si>
  <si>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</si>
  <si>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</si>
  <si>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</si>
  <si>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</si>
  <si>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</si>
  <si>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</si>
  <si>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</si>
  <si>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</si>
  <si>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</si>
  <si>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</si>
  <si>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</si>
  <si>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</si>
  <si>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</si>
  <si>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</si>
  <si>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</si>
  <si>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</si>
  <si>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</si>
  <si>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</si>
  <si>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</si>
  <si>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</si>
  <si>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</si>
  <si>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</si>
  <si>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</si>
  <si>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</si>
  <si>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</si>
  <si>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</si>
  <si>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</si>
  <si>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</si>
  <si>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</si>
  <si>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</si>
  <si>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</si>
  <si>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</si>
  <si>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</si>
  <si>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</si>
  <si>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</si>
  <si>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</si>
  <si>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</si>
  <si>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</si>
  <si>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</si>
  <si>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</si>
  <si>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</si>
  <si>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</si>
  <si>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</si>
  <si>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</si>
  <si>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</si>
  <si>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</si>
  <si>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</si>
  <si>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</si>
  <si>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</si>
  <si>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</si>
  <si>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</si>
  <si>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</si>
  <si>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</si>
  <si>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</si>
  <si>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</si>
  <si>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</si>
  <si>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</si>
  <si>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</si>
  <si>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</si>
  <si>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</si>
  <si>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</si>
  <si>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</si>
  <si>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</si>
  <si>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</si>
  <si>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</si>
  <si>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</si>
  <si>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</si>
  <si>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</si>
  <si>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</si>
  <si>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</si>
  <si>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</si>
  <si>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</si>
  <si>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</si>
  <si>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</si>
  <si>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</si>
  <si>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</si>
  <si>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</si>
  <si>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</si>
  <si>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</si>
  <si>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</si>
  <si>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</si>
  <si>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</si>
  <si>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</si>
  <si>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</si>
  <si>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</si>
  <si>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</si>
  <si>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</si>
  <si>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</si>
  <si>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</si>
  <si>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</si>
  <si>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</si>
  <si>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</si>
  <si>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</si>
  <si>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</si>
  <si>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</si>
  <si>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</si>
  <si>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</si>
  <si>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</si>
  <si>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</si>
  <si>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</si>
  <si>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</si>
  <si>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</si>
  <si>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</si>
  <si>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</si>
  <si>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</si>
  <si>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</si>
  <si>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</si>
  <si>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</si>
  <si>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</si>
  <si>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</si>
  <si>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</si>
  <si>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</si>
  <si>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</si>
  <si>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</si>
  <si>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</si>
  <si>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</si>
  <si>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</si>
  <si>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</si>
  <si>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</si>
  <si>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</si>
  <si>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</si>
  <si>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</si>
  <si>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</si>
  <si>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</si>
  <si>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</si>
  <si>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</si>
  <si>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</si>
  <si>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</si>
  <si>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</si>
  <si>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</si>
  <si>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</si>
  <si>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</si>
  <si>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</si>
  <si>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</si>
  <si>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</si>
  <si>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</si>
  <si>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</si>
  <si>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</si>
  <si>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</si>
  <si>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</si>
  <si>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</si>
  <si>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</si>
  <si>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</si>
  <si>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</si>
  <si>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</si>
  <si>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</si>
  <si>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</si>
  <si>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</si>
  <si>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</si>
  <si>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</si>
  <si>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</si>
  <si>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</si>
  <si>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</si>
  <si>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</si>
  <si>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</si>
  <si>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</si>
  <si>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</si>
  <si>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</si>
  <si>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</si>
  <si>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</si>
  <si>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</si>
  <si>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</si>
  <si>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</si>
  <si>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</si>
  <si>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</si>
  <si>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</si>
  <si>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</si>
  <si>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</si>
  <si>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</si>
  <si>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</si>
  <si>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</si>
  <si>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</si>
  <si>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</si>
  <si>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</si>
  <si>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</si>
  <si>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</si>
  <si>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</si>
  <si>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</si>
  <si>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</si>
  <si>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</si>
  <si>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</si>
  <si>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</si>
  <si>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</si>
  <si>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</si>
  <si>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</si>
  <si>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</si>
  <si>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</si>
  <si>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</si>
  <si>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</si>
  <si>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</si>
  <si>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</si>
  <si>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</si>
  <si>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</si>
  <si>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</si>
  <si>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</si>
  <si>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</si>
  <si>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</si>
  <si>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</si>
  <si>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</si>
  <si>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</si>
  <si>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</si>
  <si>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</si>
  <si>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</si>
  <si>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</si>
  <si>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</si>
  <si>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</si>
  <si>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</si>
  <si>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</si>
  <si>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</si>
  <si>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</si>
  <si>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</si>
  <si>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</si>
  <si>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</si>
  <si>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</si>
  <si>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</si>
  <si>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</si>
  <si>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</si>
  <si>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</si>
  <si>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</si>
  <si>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</si>
  <si>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</si>
  <si>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</si>
  <si>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</si>
  <si>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</si>
  <si>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</si>
  <si>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</si>
  <si>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</si>
  <si>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</si>
  <si>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</si>
  <si>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</si>
  <si>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</si>
  <si>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</si>
  <si>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</si>
  <si>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</si>
  <si>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</si>
  <si>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</si>
  <si>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</si>
  <si>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</si>
  <si>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</si>
  <si>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</si>
  <si>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</si>
  <si>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</si>
  <si>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</si>
  <si>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</si>
  <si>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</si>
  <si>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</si>
  <si>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</si>
  <si>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</si>
  <si>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</si>
  <si>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</si>
  <si>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</si>
  <si>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</si>
  <si>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</si>
  <si>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</si>
  <si>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</si>
  <si>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</si>
  <si>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</si>
  <si>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</si>
  <si>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</si>
  <si>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</si>
  <si>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</si>
  <si>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</si>
  <si>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</si>
  <si>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</si>
  <si>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</si>
  <si>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</si>
  <si>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</si>
  <si>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</si>
  <si>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</si>
  <si>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</si>
  <si>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</si>
  <si>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</si>
  <si>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</si>
  <si>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</si>
  <si>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</si>
  <si>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</si>
  <si>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</si>
  <si>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</si>
  <si>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</si>
  <si>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</si>
  <si>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</si>
  <si>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</si>
  <si>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</si>
  <si>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</si>
  <si>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</si>
  <si>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</si>
  <si>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</si>
  <si>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</si>
  <si>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</si>
  <si>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</si>
  <si>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</si>
  <si>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</si>
  <si>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</si>
  <si>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</si>
  <si>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</si>
  <si>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</si>
  <si>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</si>
  <si>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</si>
  <si>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</si>
  <si>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</si>
  <si>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</si>
  <si>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</si>
  <si>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</si>
  <si>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</si>
  <si>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</si>
  <si>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</si>
  <si>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</si>
  <si>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</si>
  <si>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</si>
  <si>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</si>
  <si>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</si>
  <si>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</si>
  <si>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</si>
  <si>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</si>
  <si>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</si>
  <si>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</si>
  <si>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</si>
  <si>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</si>
  <si>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</si>
  <si>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</si>
  <si>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</si>
  <si>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</si>
  <si>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</si>
  <si>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</si>
  <si>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</si>
  <si>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</si>
  <si>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</si>
  <si>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</si>
  <si>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</si>
  <si>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</si>
  <si>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</si>
  <si>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</si>
  <si>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</si>
  <si>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</si>
  <si>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</si>
  <si>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</si>
  <si>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</si>
  <si>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</si>
  <si>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</si>
  <si>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</si>
  <si>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</si>
  <si>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</si>
  <si>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</si>
  <si>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</si>
  <si>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</si>
  <si>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</si>
  <si>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</si>
  <si>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</si>
  <si>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</si>
  <si>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</si>
  <si>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</si>
  <si>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</si>
  <si>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</si>
  <si>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</si>
  <si>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</si>
  <si>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</si>
  <si>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</si>
  <si>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</si>
  <si>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</si>
  <si>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</si>
  <si>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</si>
  <si>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</si>
  <si>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</si>
  <si>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</si>
  <si>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</si>
  <si>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</si>
  <si>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</si>
  <si>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</si>
  <si>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</si>
  <si>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</si>
  <si>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</si>
  <si>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</si>
  <si>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</si>
  <si>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</si>
  <si>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</si>
  <si>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</si>
  <si>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</si>
  <si>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</si>
  <si>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</si>
  <si>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</si>
  <si>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</si>
  <si>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</si>
  <si>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</si>
  <si>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</si>
  <si>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</si>
  <si>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</si>
  <si>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</si>
  <si>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</si>
  <si>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</si>
  <si>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</si>
  <si>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</si>
  <si>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</si>
  <si>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</si>
  <si>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</si>
  <si>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</si>
  <si>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</si>
  <si>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</si>
  <si>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</si>
  <si>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</si>
  <si>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</si>
  <si>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</si>
  <si>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</si>
  <si>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</si>
  <si>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</si>
  <si>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</si>
  <si>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</si>
  <si>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</si>
  <si>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</si>
  <si>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</si>
  <si>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</si>
  <si>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</si>
  <si>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</si>
  <si>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</si>
  <si>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</si>
  <si>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</si>
  <si>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</si>
  <si>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</si>
  <si>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</si>
  <si>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</si>
  <si>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</si>
  <si>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</si>
  <si>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</si>
  <si>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</si>
  <si>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</si>
  <si>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</si>
  <si>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</si>
  <si>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</si>
  <si>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</si>
  <si>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</si>
  <si>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</si>
  <si>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</si>
  <si>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</si>
  <si>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</si>
  <si>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</si>
  <si>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</si>
  <si>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</si>
  <si>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</si>
  <si>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</si>
  <si>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</si>
  <si>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</si>
  <si>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</si>
  <si>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</si>
  <si>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</si>
  <si>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</si>
  <si>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</si>
  <si>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</si>
  <si>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</si>
  <si>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</si>
  <si>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</si>
  <si>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</si>
  <si>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</si>
  <si>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</si>
  <si>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</si>
  <si>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</si>
  <si>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</si>
  <si>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</si>
  <si>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</si>
  <si>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</si>
  <si>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</si>
  <si>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</si>
  <si>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</si>
  <si>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</si>
  <si>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</si>
  <si>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</si>
  <si>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</si>
  <si>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</si>
  <si>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</si>
  <si>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</si>
  <si>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</si>
  <si>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</si>
  <si>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</si>
  <si>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</si>
  <si>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</si>
  <si>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</si>
  <si>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</si>
  <si>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</si>
  <si>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</si>
  <si>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</si>
  <si>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</si>
  <si>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</si>
  <si>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</si>
  <si>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</si>
  <si>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</si>
  <si>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</si>
  <si>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</si>
  <si>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</si>
  <si>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</si>
  <si>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</si>
  <si>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</si>
  <si>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</si>
  <si>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</si>
  <si>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</si>
  <si>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</si>
  <si>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</si>
  <si>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</si>
  <si>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</si>
  <si>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</si>
  <si>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</si>
  <si>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</si>
  <si>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</si>
  <si>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</si>
  <si>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</si>
  <si>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</si>
  <si>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</si>
  <si>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</si>
  <si>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</si>
  <si>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</si>
  <si>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</si>
  <si>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</si>
  <si>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</si>
  <si>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</si>
  <si>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</si>
  <si>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</si>
  <si>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</si>
  <si>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</si>
  <si>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</si>
  <si>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</si>
  <si>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</si>
  <si>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</si>
  <si>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</si>
  <si>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</si>
  <si>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</si>
  <si>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</si>
  <si>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</si>
  <si>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</si>
  <si>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</si>
  <si>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</si>
  <si>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</si>
  <si>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</si>
  <si>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</si>
  <si>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</si>
  <si>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</si>
  <si>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</si>
  <si>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</si>
  <si>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</si>
  <si>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</si>
  <si>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</si>
  <si>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</si>
  <si>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</si>
  <si>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</si>
  <si>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</si>
  <si>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</si>
  <si>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</si>
  <si>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</si>
  <si>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</si>
  <si>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</si>
  <si>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</si>
  <si>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</si>
  <si>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</si>
  <si>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</si>
  <si>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</si>
  <si>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</si>
  <si>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</si>
  <si>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</si>
  <si>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</si>
  <si>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</si>
  <si>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</si>
  <si>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</si>
  <si>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</si>
  <si>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</si>
  <si>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</si>
  <si>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</si>
  <si>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</si>
  <si>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</si>
  <si>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</si>
  <si>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</si>
  <si>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</si>
  <si>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</si>
  <si>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</si>
  <si>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</si>
  <si>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</si>
  <si>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</si>
  <si>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</si>
  <si>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</si>
  <si>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</si>
  <si>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</si>
  <si>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</si>
  <si>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</si>
  <si>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</si>
  <si>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</si>
  <si>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</si>
  <si>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</si>
  <si>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</si>
  <si>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</si>
  <si>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</si>
  <si>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</si>
  <si>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</si>
  <si>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</si>
  <si>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</si>
  <si>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</si>
  <si>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</si>
  <si>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</si>
  <si>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</si>
  <si>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</si>
  <si>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</si>
  <si>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</si>
  <si>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</si>
  <si>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</si>
  <si>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</si>
  <si>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</si>
  <si>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</si>
  <si>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</si>
  <si>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</si>
  <si>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</si>
  <si>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</si>
  <si>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</si>
  <si>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</si>
  <si>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</si>
  <si>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</si>
  <si>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</si>
  <si>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</si>
  <si>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</si>
  <si>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</si>
  <si>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</si>
  <si>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</si>
  <si>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</si>
  <si>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</si>
  <si>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</si>
  <si>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</si>
  <si>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</si>
  <si>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</si>
  <si>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</si>
  <si>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</si>
  <si>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</si>
  <si>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</si>
  <si>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</si>
  <si>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</si>
  <si>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</si>
  <si>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</si>
  <si>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</si>
  <si>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</si>
  <si>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</si>
  <si>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</si>
  <si>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</si>
  <si>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</si>
  <si>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</si>
  <si>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</si>
  <si>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</si>
  <si>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</si>
  <si>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</si>
  <si>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</si>
  <si>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</si>
  <si>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</si>
  <si>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</si>
  <si>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</si>
  <si>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</si>
  <si>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</si>
  <si>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</si>
  <si>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</si>
  <si>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</si>
  <si>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</si>
  <si>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</si>
  <si>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</si>
  <si>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</si>
  <si>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</si>
  <si>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</si>
  <si>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</si>
  <si>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</si>
  <si>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</si>
  <si>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</si>
  <si>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</si>
  <si>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</si>
  <si>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</si>
  <si>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</si>
  <si>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</si>
  <si>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</si>
  <si>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</si>
  <si>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</si>
  <si>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</si>
  <si>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</si>
  <si>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</si>
  <si>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</si>
  <si>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</si>
  <si>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</si>
  <si>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</si>
  <si>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</si>
  <si>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</si>
  <si>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</si>
  <si>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</si>
  <si>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</si>
  <si>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</si>
  <si>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</si>
  <si>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</si>
  <si>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</si>
  <si>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</si>
  <si>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</si>
  <si>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</si>
  <si>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</si>
  <si>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</si>
  <si>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</si>
  <si>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</si>
  <si>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</si>
  <si>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</si>
  <si>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</si>
  <si>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</si>
  <si>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</si>
  <si>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</si>
  <si>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</si>
  <si>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</si>
  <si>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</si>
  <si>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</si>
  <si>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</si>
  <si>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</si>
  <si>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</si>
  <si>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</si>
  <si>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</si>
  <si>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</si>
  <si>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</si>
  <si>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</si>
  <si>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</si>
  <si>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</si>
  <si>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</si>
  <si>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</si>
  <si>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</si>
  <si>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</si>
  <si>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</si>
  <si>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</si>
  <si>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</si>
  <si>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</si>
  <si>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</si>
  <si>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</si>
  <si>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</si>
  <si>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</si>
  <si>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</si>
  <si>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</si>
  <si>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</si>
  <si>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</si>
  <si>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</si>
  <si>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</si>
  <si>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</si>
  <si>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</si>
  <si>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</si>
  <si>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</si>
  <si>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</si>
  <si>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</si>
  <si>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</si>
  <si>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</si>
  <si>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</si>
  <si>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</si>
  <si>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</si>
  <si>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</si>
  <si>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</si>
  <si>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</si>
  <si>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</si>
  <si>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</si>
  <si>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</si>
  <si>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</si>
  <si>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</si>
  <si>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</si>
  <si>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</si>
  <si>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</si>
  <si>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</si>
  <si>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</si>
  <si>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</si>
  <si>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</si>
  <si>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</si>
  <si>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</si>
  <si>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</si>
  <si>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</si>
  <si>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</si>
  <si>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</si>
  <si>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</si>
  <si>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</si>
  <si>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</si>
  <si>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</si>
  <si>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</si>
  <si>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</si>
  <si>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</si>
  <si>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</si>
  <si>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</si>
  <si>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</si>
  <si>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</si>
  <si>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</si>
  <si>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</si>
  <si>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</si>
  <si>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</si>
  <si>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</si>
  <si>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</si>
  <si>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</si>
  <si>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</si>
  <si>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</si>
  <si>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</si>
  <si>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</si>
  <si>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</si>
  <si>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</si>
  <si>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</si>
  <si>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</si>
  <si>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</si>
  <si>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</si>
  <si>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</si>
  <si>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</si>
  <si>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</si>
  <si>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</si>
  <si>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</si>
  <si>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</si>
  <si>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</si>
  <si>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</si>
  <si>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</si>
  <si>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</si>
  <si>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</si>
  <si>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</si>
  <si>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</si>
  <si>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</si>
  <si>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</si>
  <si>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</si>
  <si>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</si>
  <si>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</si>
  <si>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</si>
  <si>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</si>
  <si>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</si>
  <si>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</si>
  <si>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</si>
  <si>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</si>
  <si>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</si>
  <si>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</si>
  <si>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</si>
  <si>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</si>
  <si>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</si>
  <si>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</si>
  <si>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</si>
  <si>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</si>
  <si>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</si>
  <si>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</si>
  <si>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</si>
  <si>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</si>
  <si>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</si>
  <si>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</si>
  <si>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</si>
  <si>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</si>
  <si>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</si>
  <si>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</si>
  <si>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</si>
  <si>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</si>
  <si>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</si>
  <si>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</si>
  <si>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</si>
  <si>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</si>
  <si>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</si>
  <si>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</si>
  <si>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</si>
  <si>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</si>
  <si>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</si>
  <si>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</si>
  <si>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</si>
  <si>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</si>
  <si>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</si>
  <si>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</si>
  <si>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</si>
  <si>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</si>
  <si>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</si>
  <si>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</si>
  <si>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</si>
  <si>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</si>
  <si>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</si>
  <si>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</si>
  <si>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</si>
  <si>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</si>
  <si>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</si>
  <si>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</si>
  <si>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</si>
  <si>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</si>
  <si>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</si>
  <si>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</si>
  <si>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</si>
  <si>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</si>
  <si>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</si>
  <si>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</si>
  <si>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</si>
  <si>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</si>
  <si>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</si>
  <si>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</si>
  <si>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</si>
  <si>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</si>
  <si>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</si>
  <si>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</si>
  <si>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</si>
  <si>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</si>
  <si>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</si>
  <si>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</si>
  <si>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</si>
  <si>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</si>
  <si>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</si>
  <si>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</si>
  <si>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</si>
  <si>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</si>
  <si>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</si>
  <si>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</si>
  <si>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</si>
  <si>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</si>
  <si>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</si>
  <si>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</si>
  <si>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</si>
  <si>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</si>
  <si>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</si>
  <si>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</si>
  <si>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</si>
  <si>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</si>
  <si>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</si>
  <si>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</si>
  <si>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</si>
  <si>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</si>
  <si>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</si>
  <si>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</si>
  <si>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</si>
  <si>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</si>
  <si>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</si>
  <si>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</si>
  <si>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</si>
  <si>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</si>
  <si>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</si>
  <si>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</si>
  <si>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</si>
  <si>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</si>
  <si>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</si>
  <si>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</si>
  <si>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</si>
  <si>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</si>
  <si>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</si>
  <si>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</si>
  <si>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</si>
  <si>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</si>
  <si>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</si>
  <si>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</si>
  <si>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</si>
  <si>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</si>
  <si>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</si>
  <si>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</si>
  <si>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</si>
  <si>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</si>
  <si>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</si>
  <si>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</si>
  <si>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</si>
  <si>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</si>
  <si>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</si>
  <si>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</si>
  <si>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</si>
  <si>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</si>
  <si>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</si>
  <si>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</si>
  <si>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</si>
  <si>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</si>
  <si>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</si>
  <si>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</si>
  <si>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</si>
  <si>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</si>
  <si>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</si>
  <si>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</si>
  <si>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</si>
  <si>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</si>
  <si>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</si>
  <si>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</si>
  <si>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</si>
  <si>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</si>
  <si>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</si>
  <si>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</si>
  <si>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</si>
  <si>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</si>
  <si>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</si>
  <si>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</si>
  <si>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</si>
  <si>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</si>
  <si>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</si>
  <si>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</si>
  <si>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</si>
  <si>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</si>
  <si>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</si>
  <si>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</si>
  <si>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</si>
  <si>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</si>
  <si>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</si>
  <si>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</si>
  <si>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</si>
  <si>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</si>
  <si>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</si>
  <si>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</si>
  <si>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</si>
  <si>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</si>
  <si>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</si>
  <si>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</si>
  <si>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</si>
  <si>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</si>
  <si>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</si>
  <si>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</si>
  <si>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</si>
  <si>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</si>
  <si>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</si>
  <si>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</si>
  <si>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</si>
  <si>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</si>
  <si>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</si>
  <si>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</si>
  <si>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</si>
  <si>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</si>
  <si>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</si>
  <si>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</si>
  <si>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</si>
  <si>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</si>
  <si>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</si>
  <si>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</si>
  <si>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</si>
  <si>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</si>
  <si>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</si>
  <si>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</si>
  <si>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</si>
  <si>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</si>
  <si>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</si>
  <si>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</si>
  <si>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</si>
  <si>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</si>
  <si>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</si>
  <si>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</si>
  <si>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</si>
  <si>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</si>
  <si>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</si>
  <si>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</si>
  <si>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</si>
  <si>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</si>
  <si>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</si>
  <si>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</si>
  <si>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</si>
  <si>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</si>
  <si>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</si>
  <si>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</si>
  <si>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</si>
  <si>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</si>
  <si>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</si>
  <si>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</si>
  <si>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</si>
  <si>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</si>
  <si>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</si>
  <si>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</si>
  <si>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</si>
  <si>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</si>
  <si>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</si>
  <si>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</si>
  <si>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</si>
  <si>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</si>
  <si>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</si>
  <si>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</si>
  <si>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</si>
  <si>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</si>
  <si>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</si>
  <si>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</si>
  <si>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</si>
  <si>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</si>
  <si>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</si>
  <si>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</si>
  <si>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</si>
  <si>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</si>
  <si>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</si>
  <si>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</si>
  <si>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</si>
  <si>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</si>
  <si>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</si>
  <si>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</si>
  <si>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</si>
  <si>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</si>
  <si>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</si>
  <si>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</si>
  <si>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</si>
  <si>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</si>
  <si>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</si>
  <si>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</si>
  <si>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</si>
  <si>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</si>
  <si>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</si>
  <si>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</si>
  <si>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</si>
  <si>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</si>
  <si>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</si>
  <si>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</si>
  <si>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</si>
  <si>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</si>
  <si>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</si>
  <si>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</si>
  <si>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</si>
  <si>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</si>
  <si>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</si>
  <si>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</si>
  <si>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</si>
  <si>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</si>
  <si>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</si>
  <si>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</si>
  <si>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</si>
  <si>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</si>
  <si>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</si>
  <si>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</si>
  <si>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</si>
  <si>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</si>
  <si>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</si>
  <si>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</si>
  <si>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</si>
  <si>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</si>
  <si>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</si>
  <si>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</si>
  <si>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</si>
  <si>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</si>
  <si>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</si>
  <si>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</si>
  <si>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</si>
  <si>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</si>
  <si>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</si>
  <si>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</si>
  <si>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</si>
  <si>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</si>
  <si>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</si>
  <si>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</si>
  <si>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</si>
  <si>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</si>
  <si>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</si>
  <si>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</si>
  <si>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</si>
  <si>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</si>
  <si>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</si>
  <si>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</si>
  <si>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</si>
  <si>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</si>
  <si>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</si>
  <si>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</si>
  <si>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</si>
  <si>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</si>
  <si>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</si>
  <si>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</si>
  <si>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</si>
  <si>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</si>
  <si>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</si>
  <si>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</si>
  <si>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</si>
  <si>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</si>
  <si>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</si>
  <si>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</si>
  <si>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</si>
  <si>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</si>
  <si>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</si>
  <si>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</si>
  <si>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</si>
  <si>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</si>
  <si>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</si>
  <si>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</si>
  <si>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</si>
  <si>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</si>
  <si>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</si>
  <si>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</si>
  <si>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</si>
  <si>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</si>
  <si>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</si>
  <si>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</si>
  <si>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</si>
  <si>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</si>
  <si>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</si>
  <si>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</si>
  <si>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</si>
  <si>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</si>
  <si>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</si>
  <si>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</si>
  <si>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</si>
  <si>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</si>
  <si>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</si>
  <si>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</si>
  <si>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</si>
  <si>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</si>
  <si>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</si>
  <si>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</si>
  <si>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</si>
  <si>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</si>
  <si>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</si>
  <si>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</si>
  <si>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</si>
  <si>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</si>
  <si>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</si>
  <si>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</si>
  <si>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</si>
  <si>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</si>
  <si>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</si>
  <si>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</si>
  <si>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</si>
  <si>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</si>
  <si>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</si>
  <si>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</si>
  <si>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</si>
  <si>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</si>
  <si>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</si>
  <si>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</si>
  <si>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</si>
  <si>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</si>
  <si>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</si>
  <si>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</si>
  <si>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</si>
  <si>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</si>
  <si>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</si>
  <si>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</si>
  <si>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</si>
  <si>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</si>
  <si>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</si>
  <si>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</si>
  <si>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</si>
  <si>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</si>
  <si>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</si>
  <si>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</si>
  <si>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</si>
  <si>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</si>
  <si>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</si>
  <si>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</si>
  <si>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</si>
  <si>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</si>
  <si>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</si>
  <si>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</si>
  <si>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</si>
  <si>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</si>
  <si>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</si>
  <si>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</si>
  <si>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</si>
  <si>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</si>
  <si>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</si>
  <si>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</si>
  <si>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</si>
  <si>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</si>
  <si>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</si>
  <si>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</si>
  <si>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</si>
  <si>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</si>
  <si>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</si>
  <si>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</si>
  <si>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</si>
  <si>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</si>
  <si>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</si>
  <si>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</si>
  <si>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</si>
  <si>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</si>
  <si>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</si>
  <si>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</si>
  <si>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</si>
  <si>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</si>
  <si>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</si>
  <si>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</si>
  <si>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</si>
  <si>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</si>
  <si>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</si>
  <si>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</si>
  <si>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</si>
  <si>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</si>
  <si>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</si>
  <si>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</si>
  <si>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</si>
  <si>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</si>
  <si>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</si>
  <si>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</si>
  <si>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</si>
  <si>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</si>
  <si>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</si>
  <si>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</si>
  <si>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</si>
  <si>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</si>
  <si>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</si>
  <si>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</si>
  <si>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</si>
  <si>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</si>
  <si>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</si>
  <si>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</si>
  <si>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</si>
  <si>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</si>
  <si>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</si>
  <si>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</si>
  <si>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</si>
  <si>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</si>
  <si>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</si>
  <si>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</si>
  <si>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</si>
  <si>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</si>
  <si>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</si>
  <si>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</si>
  <si>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</si>
  <si>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</si>
  <si>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</si>
  <si>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</si>
  <si>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</si>
  <si>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</si>
  <si>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</si>
  <si>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</si>
  <si>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</si>
  <si>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</si>
  <si>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</si>
  <si>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</si>
  <si>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</si>
  <si>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</si>
  <si>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</si>
  <si>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</si>
  <si>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</si>
  <si>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</si>
  <si>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</si>
  <si>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</si>
  <si>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</si>
  <si>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</si>
  <si>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</si>
  <si>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</si>
  <si>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</si>
  <si>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</si>
  <si>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</si>
  <si>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</si>
  <si>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</si>
  <si>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</si>
  <si>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</si>
  <si>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</si>
  <si>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</si>
  <si>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</si>
  <si>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</si>
  <si>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</si>
  <si>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</si>
  <si>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</si>
  <si>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</si>
  <si>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</si>
  <si>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</si>
  <si>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</si>
  <si>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</si>
  <si>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</si>
  <si>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</si>
  <si>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</si>
  <si>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</si>
  <si>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</si>
  <si>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</si>
  <si>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</si>
  <si>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</si>
  <si>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</si>
  <si>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</si>
  <si>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</si>
  <si>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</si>
  <si>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</si>
  <si>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</si>
  <si>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</si>
  <si>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</si>
  <si>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</si>
  <si>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</si>
  <si>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</si>
  <si>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</si>
  <si>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</si>
  <si>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</si>
  <si>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</si>
  <si>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</si>
  <si>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</si>
  <si>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</si>
  <si>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</si>
  <si>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</si>
  <si>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</si>
  <si>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</si>
  <si>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</si>
  <si>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</si>
  <si>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</si>
  <si>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</si>
  <si>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</si>
  <si>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</si>
  <si>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</si>
  <si>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</si>
  <si>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</si>
  <si>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</si>
  <si>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</si>
  <si>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</si>
  <si>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</si>
  <si>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</si>
  <si>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</si>
  <si>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</si>
  <si>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</si>
  <si>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</si>
  <si>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</si>
  <si>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</si>
  <si>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</si>
  <si>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</si>
  <si>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</si>
  <si>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</si>
  <si>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</si>
  <si>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</si>
  <si>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</si>
  <si>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</si>
  <si>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</si>
  <si>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</si>
  <si>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</si>
  <si>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</si>
  <si>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</si>
  <si>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</si>
  <si>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</si>
  <si>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</si>
  <si>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</si>
  <si>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</si>
  <si>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</si>
  <si>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</si>
  <si>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</si>
  <si>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</si>
  <si>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</si>
  <si>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</si>
  <si>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</si>
  <si>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</si>
  <si>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</si>
  <si>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</si>
  <si>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</si>
  <si>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</si>
  <si>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</si>
  <si>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</si>
  <si>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</si>
  <si>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</si>
  <si>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</si>
  <si>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</si>
  <si>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</si>
  <si>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</si>
  <si>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</si>
  <si>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</si>
  <si>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</si>
  <si>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</si>
  <si>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</si>
  <si>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</si>
  <si>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</si>
  <si>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</si>
  <si>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</si>
  <si>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</si>
  <si>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</si>
  <si>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</si>
  <si>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</si>
  <si>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</si>
  <si>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</si>
  <si>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</si>
  <si>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</si>
  <si>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</si>
  <si>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</si>
  <si>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</si>
  <si>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</si>
  <si>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</si>
  <si>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</si>
  <si>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</si>
  <si>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</si>
  <si>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</si>
  <si>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</si>
  <si>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</si>
  <si>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</si>
  <si>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</si>
  <si>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</si>
  <si>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</si>
  <si>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</si>
  <si>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</si>
  <si>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</si>
  <si>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</si>
  <si>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</si>
  <si>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</si>
  <si>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</si>
  <si>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</si>
  <si>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</si>
  <si>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</si>
  <si>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</si>
  <si>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</si>
  <si>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</si>
  <si>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</si>
  <si>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</si>
  <si>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</si>
  <si>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</si>
  <si>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</si>
  <si>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</si>
  <si>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</si>
  <si>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</si>
  <si>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</si>
  <si>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</si>
  <si>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</si>
  <si>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</si>
  <si>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</si>
  <si>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</si>
  <si>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</si>
  <si>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</si>
  <si>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</si>
  <si>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</si>
  <si>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</si>
  <si>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</si>
  <si>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</si>
  <si>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</si>
  <si>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</si>
  <si>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</si>
  <si>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</si>
  <si>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</si>
  <si>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</si>
  <si>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</si>
  <si>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</si>
  <si>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</si>
  <si>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</si>
  <si>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</si>
  <si>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</si>
  <si>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</si>
  <si>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</si>
  <si>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</si>
  <si>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</si>
  <si>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</si>
  <si>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</si>
  <si>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</si>
  <si>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</si>
  <si>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</si>
  <si>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</si>
  <si>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</si>
  <si>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</si>
  <si>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</si>
  <si>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</si>
  <si>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</si>
  <si>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</si>
  <si>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</si>
  <si>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</si>
  <si>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</si>
  <si>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</si>
  <si>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</si>
  <si>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</si>
  <si>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</si>
  <si>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</si>
  <si>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</si>
  <si>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</si>
  <si>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</si>
  <si>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</si>
  <si>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</si>
  <si>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</si>
  <si>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</si>
  <si>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</si>
  <si>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</si>
  <si>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</si>
  <si>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</si>
  <si>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</si>
  <si>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</si>
  <si>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</si>
  <si>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</si>
  <si>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</si>
  <si>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</si>
  <si>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</si>
  <si>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</si>
  <si>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</si>
  <si>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</si>
  <si>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</si>
  <si>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</si>
  <si>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</si>
  <si>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</si>
  <si>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</si>
  <si>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</si>
  <si>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</si>
  <si>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</si>
  <si>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</si>
  <si>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</si>
  <si>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</si>
  <si>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</si>
  <si>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</si>
  <si>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</si>
  <si>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</si>
  <si>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</si>
  <si>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</si>
  <si>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</si>
  <si>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</si>
  <si>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</si>
  <si>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</si>
  <si>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</si>
  <si>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</si>
  <si>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</si>
  <si>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</si>
  <si>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</si>
  <si>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</si>
  <si>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</si>
  <si>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</si>
  <si>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</si>
  <si>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</si>
  <si>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</si>
  <si>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</si>
  <si>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</si>
  <si>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</si>
  <si>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</si>
  <si>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</si>
  <si>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</si>
  <si>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</si>
  <si>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</si>
  <si>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</si>
  <si>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</si>
  <si>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</si>
  <si>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</si>
  <si>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</si>
  <si>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</si>
  <si>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</si>
  <si>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</si>
  <si>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</si>
  <si>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</si>
  <si>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</si>
  <si>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</si>
  <si>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</si>
  <si>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</si>
  <si>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</si>
  <si>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</si>
  <si>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</si>
  <si>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</si>
  <si>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</si>
  <si>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</si>
  <si>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</si>
  <si>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</si>
  <si>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</si>
  <si>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</si>
  <si>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</si>
  <si>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</si>
  <si>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</si>
  <si>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</si>
  <si>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</si>
  <si>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</si>
  <si>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</si>
  <si>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</si>
  <si>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</si>
  <si>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</si>
  <si>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</si>
  <si>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</si>
  <si>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</si>
  <si>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</si>
  <si>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</si>
  <si>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</si>
  <si>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</si>
  <si>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</si>
  <si>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</si>
  <si>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</si>
  <si>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</si>
  <si>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</si>
  <si>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</si>
  <si>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</si>
  <si>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</si>
  <si>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</si>
  <si>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</si>
  <si>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</si>
  <si>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</si>
  <si>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</si>
  <si>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</si>
  <si>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</si>
  <si>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</si>
  <si>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</si>
  <si>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</si>
  <si>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</si>
  <si>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</si>
  <si>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</si>
  <si>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</si>
  <si>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</si>
  <si>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</si>
  <si>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</si>
  <si>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</si>
  <si>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</si>
  <si>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</si>
  <si>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</si>
  <si>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</si>
  <si>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</si>
  <si>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</si>
  <si>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</si>
  <si>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</si>
  <si>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</si>
  <si>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</si>
  <si>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</si>
  <si>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</si>
  <si>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</si>
  <si>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</si>
  <si>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</si>
  <si>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</si>
  <si>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</si>
  <si>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</si>
  <si>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</si>
  <si>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</si>
  <si>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</si>
  <si>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</si>
  <si>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</si>
  <si>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</si>
  <si>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</si>
  <si>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</si>
  <si>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</si>
  <si>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</si>
  <si>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</si>
  <si>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</si>
  <si>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</si>
  <si>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</si>
  <si>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</si>
  <si>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</si>
  <si>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</si>
  <si>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</si>
  <si>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</si>
  <si>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</si>
  <si>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</si>
  <si>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</si>
  <si>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</si>
  <si>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</si>
  <si>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</si>
  <si>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</si>
  <si>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</si>
  <si>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</si>
  <si>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</si>
  <si>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</si>
  <si>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</si>
  <si>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</si>
  <si>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</si>
  <si>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</si>
  <si>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</si>
  <si>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</si>
  <si>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</si>
  <si>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</si>
  <si>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</si>
  <si>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</si>
  <si>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</si>
  <si>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</si>
  <si>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</si>
  <si>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</si>
  <si>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</si>
  <si>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</si>
  <si>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</si>
  <si>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</si>
  <si>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</si>
  <si>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</si>
  <si>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</si>
  <si>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</si>
  <si>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</si>
  <si>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</si>
  <si>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</si>
  <si>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</si>
  <si>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</si>
  <si>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</si>
  <si>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</si>
  <si>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</si>
  <si>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</si>
  <si>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</si>
  <si>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</si>
  <si>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</si>
  <si>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</si>
  <si>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</si>
  <si>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</si>
  <si>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</si>
  <si>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</si>
  <si>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</si>
  <si>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</si>
  <si>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</si>
  <si>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</si>
  <si>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</si>
  <si>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</si>
  <si>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</si>
  <si>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</si>
  <si>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</si>
  <si>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</si>
  <si>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</si>
  <si>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</si>
  <si>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</si>
  <si>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</si>
  <si>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</si>
  <si>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</si>
  <si>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</si>
  <si>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</si>
  <si>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</si>
  <si>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</si>
  <si>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</si>
  <si>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</si>
  <si>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</si>
  <si>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</si>
  <si>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</si>
  <si>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</si>
  <si>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</si>
  <si>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</si>
  <si>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</si>
  <si>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</si>
  <si>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</si>
  <si>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</si>
  <si>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</si>
  <si>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</si>
  <si>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</si>
  <si>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</si>
  <si>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</si>
  <si>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</si>
  <si>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</si>
  <si>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</si>
  <si>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</si>
  <si>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</si>
  <si>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</si>
  <si>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</si>
  <si>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</si>
  <si>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</si>
  <si>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</si>
  <si>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</si>
  <si>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</si>
  <si>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</si>
  <si>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</si>
  <si>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</si>
  <si>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</si>
  <si>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</si>
  <si>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</si>
  <si>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</si>
  <si>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</si>
  <si>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</si>
  <si>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</si>
  <si>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</si>
  <si>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</si>
  <si>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</si>
  <si>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</si>
  <si>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</si>
  <si>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</si>
  <si>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</si>
  <si>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</si>
  <si>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</si>
  <si>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</si>
  <si>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</si>
  <si>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</si>
  <si>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</si>
  <si>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</si>
  <si>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</si>
  <si>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</si>
  <si>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</si>
  <si>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</si>
  <si>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</si>
  <si>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</si>
  <si>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</si>
  <si>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</si>
  <si>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</si>
  <si>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</si>
  <si>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</si>
  <si>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</si>
  <si>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</si>
  <si>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</si>
  <si>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</si>
  <si>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</si>
  <si>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</si>
  <si>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</si>
  <si>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</si>
  <si>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</si>
  <si>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</si>
  <si>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</si>
  <si>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</si>
  <si>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</si>
  <si>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</si>
  <si>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</si>
  <si>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</si>
  <si>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</si>
  <si>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</si>
  <si>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</si>
  <si>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</si>
  <si>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</si>
  <si>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</si>
  <si>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</si>
  <si>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</si>
  <si>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</si>
  <si>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</si>
  <si>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</si>
  <si>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</si>
  <si>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</si>
  <si>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</si>
  <si>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</si>
  <si>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</si>
  <si>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</si>
  <si>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</si>
  <si>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</si>
  <si>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</si>
  <si>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</si>
  <si>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</si>
  <si>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</si>
  <si>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</si>
  <si>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</si>
  <si>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</si>
  <si>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</si>
  <si>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</si>
  <si>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</si>
  <si>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</si>
  <si>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</si>
  <si>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</si>
  <si>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</si>
  <si>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</si>
  <si>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</si>
  <si>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</si>
  <si>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</si>
  <si>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</si>
  <si>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</si>
  <si>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</si>
  <si>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</si>
  <si>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</si>
  <si>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</si>
  <si>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</si>
  <si>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</si>
  <si>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</si>
  <si>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</si>
  <si>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</si>
  <si>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</si>
  <si>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</si>
  <si>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</si>
  <si>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</si>
  <si>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</si>
  <si>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</si>
  <si>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</si>
  <si>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</si>
  <si>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</si>
  <si>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</si>
  <si>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</si>
  <si>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</si>
  <si>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</si>
  <si>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</si>
  <si>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</si>
  <si>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</si>
  <si>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</si>
  <si>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</si>
  <si>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</si>
  <si>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</si>
  <si>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</si>
  <si>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</si>
  <si>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</si>
  <si>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</si>
  <si>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</si>
  <si>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</si>
  <si>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</si>
  <si>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</si>
  <si>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</si>
  <si>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</si>
  <si>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</si>
  <si>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</si>
  <si>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</si>
  <si>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</si>
  <si>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</si>
  <si>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</si>
  <si>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</si>
  <si>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</si>
  <si>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</si>
  <si>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</si>
  <si>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</si>
  <si>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</si>
  <si>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</si>
  <si>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</si>
  <si>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</si>
  <si>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</si>
  <si>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</si>
  <si>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</si>
  <si>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</si>
  <si>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</si>
  <si>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</si>
  <si>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</si>
  <si>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</si>
  <si>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</si>
  <si>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</si>
  <si>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</si>
  <si>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</si>
  <si>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</si>
  <si>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</si>
  <si>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</si>
  <si>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</si>
  <si>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</si>
  <si>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</si>
  <si>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</si>
  <si>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</si>
  <si>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</si>
  <si>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</si>
  <si>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</si>
  <si>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</si>
  <si>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</si>
  <si>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</si>
  <si>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</si>
  <si>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</si>
  <si>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</si>
  <si>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</si>
  <si>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</si>
  <si>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</si>
  <si>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</si>
  <si>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</si>
  <si>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</si>
  <si>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</si>
  <si>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</si>
  <si>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</si>
  <si>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</si>
  <si>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</si>
  <si>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</si>
  <si>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</si>
  <si>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</si>
  <si>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</si>
  <si>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</si>
  <si>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</si>
  <si>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</si>
  <si>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</si>
  <si>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</si>
  <si>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</si>
  <si>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</si>
  <si>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</si>
  <si>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</si>
  <si>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</si>
  <si>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</si>
  <si>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</si>
  <si>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</si>
  <si>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</si>
  <si>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</si>
  <si>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</si>
  <si>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</si>
  <si>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</si>
  <si>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</si>
  <si>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</si>
  <si>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</si>
  <si>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</si>
  <si>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</si>
  <si>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</si>
  <si>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</si>
  <si>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</si>
  <si>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</si>
  <si>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</si>
  <si>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</si>
  <si>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</si>
  <si>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</si>
  <si>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</si>
  <si>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</si>
  <si>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</si>
  <si>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</si>
  <si>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</si>
  <si>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</si>
  <si>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</si>
  <si>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</si>
  <si>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</si>
  <si>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</si>
  <si>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</si>
  <si>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</si>
  <si>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</si>
  <si>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</si>
  <si>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</si>
  <si>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</si>
  <si>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</si>
  <si>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</si>
  <si>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</si>
  <si>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</si>
  <si>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</si>
  <si>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</si>
  <si>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</si>
  <si>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</si>
  <si>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</si>
  <si>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</si>
  <si>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</si>
  <si>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</si>
  <si>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</si>
  <si>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</si>
  <si>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</si>
  <si>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</si>
  <si>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</si>
  <si>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</si>
  <si>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</si>
  <si>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</si>
  <si>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</si>
  <si>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</si>
  <si>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</si>
  <si>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</si>
  <si>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</si>
  <si>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</si>
  <si>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</si>
  <si>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</si>
  <si>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</si>
  <si>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</si>
  <si>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</si>
  <si>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</si>
  <si>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</si>
  <si>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</si>
  <si>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</si>
  <si>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</si>
  <si>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</si>
  <si>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</si>
  <si>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</si>
  <si>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</si>
  <si>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</si>
  <si>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</si>
  <si>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</si>
  <si>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</si>
  <si>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</si>
  <si>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</si>
  <si>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</si>
  <si>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</si>
  <si>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</si>
  <si>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</si>
  <si>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</si>
  <si>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</si>
  <si>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</si>
  <si>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</si>
  <si>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</si>
  <si>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</si>
  <si>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</si>
  <si>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</si>
  <si>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</si>
  <si>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</si>
  <si>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</si>
  <si>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</si>
  <si>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</si>
  <si>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</si>
  <si>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</si>
  <si>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</si>
  <si>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</si>
  <si>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</si>
  <si>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</si>
  <si>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</si>
  <si>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</si>
  <si>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</si>
  <si>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</si>
  <si>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</si>
  <si>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</si>
  <si>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</si>
  <si>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</si>
  <si>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</si>
  <si>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</si>
  <si>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</si>
  <si>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</si>
  <si>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</si>
  <si>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</si>
  <si>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</si>
  <si>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</si>
  <si>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</si>
  <si>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</si>
  <si>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</si>
  <si>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</si>
  <si>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</si>
  <si>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</si>
  <si>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</si>
  <si>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</si>
  <si>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</si>
  <si>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</si>
  <si>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</si>
  <si>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</si>
  <si>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</si>
  <si>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</si>
  <si>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</si>
  <si>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</si>
  <si>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</si>
  <si>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</si>
  <si>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</si>
  <si>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</si>
  <si>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</si>
  <si>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</si>
  <si>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</si>
  <si>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</si>
  <si>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</si>
  <si>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</si>
  <si>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</si>
  <si>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</si>
  <si>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</si>
  <si>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</si>
  <si>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</si>
  <si>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</si>
  <si>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</si>
  <si>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</si>
  <si>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</si>
  <si>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</si>
  <si>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</si>
  <si>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</si>
  <si>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</si>
  <si>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</si>
  <si>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</si>
  <si>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</si>
  <si>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</si>
  <si>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</si>
  <si>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</si>
  <si>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</si>
  <si>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</si>
  <si>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</si>
  <si>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</si>
  <si>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</si>
  <si>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</si>
  <si>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</si>
  <si>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</si>
  <si>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</si>
  <si>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</si>
  <si>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</si>
  <si>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</si>
  <si>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</si>
  <si>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</si>
  <si>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</si>
  <si>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</si>
  <si>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</si>
  <si>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</si>
  <si>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</si>
  <si>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</si>
  <si>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</si>
  <si>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</si>
  <si>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</si>
  <si>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</si>
  <si>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</si>
  <si>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</si>
  <si>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</si>
  <si>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</si>
  <si>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</si>
  <si>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</si>
  <si>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</si>
  <si>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</si>
  <si>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</si>
  <si>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</si>
  <si>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</si>
  <si>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</si>
  <si>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</si>
  <si>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</si>
  <si>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</si>
  <si>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</si>
  <si>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</si>
  <si>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</si>
  <si>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</si>
  <si>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</si>
  <si>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</si>
  <si>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</si>
  <si>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</si>
  <si>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</si>
  <si>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</si>
  <si>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</si>
  <si>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</si>
  <si>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</si>
  <si>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</si>
  <si>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</si>
  <si>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</si>
  <si>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</si>
  <si>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</si>
  <si>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</si>
  <si>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</si>
  <si>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</si>
  <si>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</si>
  <si>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</si>
  <si>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</si>
  <si>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</si>
  <si>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</si>
  <si>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</si>
  <si>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</si>
  <si>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</si>
  <si>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</si>
  <si>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</si>
  <si>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</si>
  <si>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</si>
  <si>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</si>
  <si>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</si>
  <si>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</si>
  <si>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</si>
  <si>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</si>
  <si>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</si>
  <si>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</si>
  <si>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</si>
  <si>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</si>
  <si>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</si>
  <si>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</si>
  <si>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</si>
  <si>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</si>
  <si>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</si>
  <si>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</si>
  <si>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</si>
  <si>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</si>
  <si>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</si>
  <si>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</si>
  <si>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</si>
  <si>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</si>
  <si>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</si>
  <si>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</si>
  <si>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</si>
  <si>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</si>
  <si>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</si>
  <si>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</si>
  <si>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</si>
  <si>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</si>
  <si>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</si>
  <si>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</si>
  <si>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</si>
  <si>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</si>
  <si>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</si>
  <si>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</si>
  <si>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</si>
  <si>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</si>
  <si>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</si>
  <si>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</si>
  <si>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</si>
  <si>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</si>
  <si>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</si>
  <si>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</si>
  <si>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</si>
  <si>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</si>
  <si>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</si>
  <si>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</si>
  <si>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</si>
  <si>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</si>
  <si>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</si>
  <si>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</si>
  <si>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</si>
  <si>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</si>
  <si>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</si>
  <si>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</si>
  <si>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</si>
  <si>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</si>
  <si>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</si>
  <si>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</si>
  <si>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</si>
  <si>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</si>
  <si>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</si>
  <si>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</si>
  <si>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</si>
  <si>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</si>
  <si>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</si>
  <si>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</si>
  <si>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</si>
  <si>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</si>
  <si>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</si>
  <si>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</si>
  <si>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</si>
  <si>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</si>
  <si>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</si>
  <si>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</si>
  <si>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</si>
  <si>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</si>
  <si>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</si>
  <si>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</si>
  <si>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</si>
  <si>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</si>
  <si>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</si>
  <si>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</si>
  <si>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</si>
  <si>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</si>
  <si>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</si>
  <si>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</si>
  <si>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</si>
  <si>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</si>
  <si>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</si>
  <si>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</si>
  <si>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</si>
  <si>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</si>
  <si>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</si>
  <si>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</si>
  <si>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</si>
  <si>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</si>
  <si>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</si>
  <si>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</si>
  <si>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</si>
  <si>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</si>
  <si>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</si>
  <si>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</si>
  <si>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</si>
  <si>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</si>
  <si>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</si>
  <si>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</si>
  <si>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</si>
  <si>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</si>
  <si>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</si>
  <si>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</si>
  <si>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</si>
  <si>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</si>
  <si>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</si>
  <si>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</si>
  <si>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</si>
  <si>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</si>
  <si>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</si>
  <si>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</si>
  <si>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</si>
  <si>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</si>
  <si>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</si>
  <si>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</si>
  <si>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</si>
  <si>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</si>
  <si>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</si>
  <si>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</si>
  <si>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</si>
  <si>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</si>
  <si>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</si>
  <si>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</si>
  <si>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</si>
  <si>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</si>
  <si>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</si>
  <si>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</si>
  <si>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</si>
  <si>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</si>
  <si>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</si>
  <si>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</si>
  <si>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</si>
  <si>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</si>
  <si>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</si>
  <si>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</si>
  <si>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</si>
  <si>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</si>
  <si>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</si>
  <si>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</si>
  <si>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</si>
  <si>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</si>
  <si>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</si>
  <si>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</si>
  <si>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</si>
  <si>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</si>
  <si>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</si>
  <si>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</si>
  <si>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</si>
  <si>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</si>
  <si>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</si>
  <si>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</si>
  <si>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</si>
  <si>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</si>
  <si>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</si>
  <si>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</si>
  <si>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</si>
  <si>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</si>
  <si>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</si>
  <si>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</si>
  <si>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</si>
  <si>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</si>
  <si>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</si>
  <si>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</si>
  <si>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</si>
  <si>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</si>
  <si>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</si>
  <si>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</si>
  <si>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</si>
  <si>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</si>
  <si>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</si>
  <si>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</si>
  <si>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</si>
  <si>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</si>
  <si>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</si>
  <si>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</si>
  <si>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</si>
  <si>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</si>
  <si>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</si>
  <si>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</si>
  <si>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</si>
  <si>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</si>
  <si>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</si>
  <si>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</si>
  <si>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</si>
  <si>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</si>
  <si>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</si>
  <si>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</si>
  <si>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</si>
  <si>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</si>
  <si>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</si>
  <si>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</si>
  <si>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</si>
  <si>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</si>
  <si>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</si>
  <si>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</si>
  <si>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</si>
  <si>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</si>
  <si>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</si>
  <si>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</si>
  <si>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</si>
  <si>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</si>
  <si>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</si>
  <si>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</si>
  <si>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</si>
  <si>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</si>
  <si>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</si>
  <si>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</si>
  <si>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</si>
  <si>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</si>
  <si>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</si>
  <si>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</si>
  <si>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</si>
  <si>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</si>
  <si>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</si>
  <si>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</si>
  <si>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</si>
  <si>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</si>
  <si>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</si>
  <si>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</si>
  <si>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</si>
  <si>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</si>
  <si>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</si>
  <si>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</si>
  <si>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</si>
  <si>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</si>
  <si>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</si>
  <si>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</si>
  <si>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</si>
  <si>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</si>
  <si>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</si>
  <si>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</si>
  <si>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</si>
  <si>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</si>
  <si>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</si>
  <si>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</si>
  <si>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</si>
  <si>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</si>
  <si>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</si>
  <si>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</si>
  <si>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</si>
  <si>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</si>
  <si>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</si>
  <si>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</si>
  <si>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</si>
  <si>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</si>
  <si>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</si>
  <si>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</si>
  <si>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</si>
  <si>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</si>
  <si>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</si>
  <si>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</si>
  <si>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</si>
  <si>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</si>
  <si>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</si>
  <si>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</si>
  <si>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</si>
  <si>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</si>
  <si>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</si>
  <si>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</si>
  <si>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</si>
  <si>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</si>
  <si>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</si>
  <si>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</si>
  <si>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</si>
  <si>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</si>
  <si>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</si>
  <si>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</si>
  <si>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</si>
  <si>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</si>
  <si>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</si>
  <si>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</si>
  <si>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</si>
  <si>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</si>
  <si>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</si>
  <si>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</si>
  <si>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</si>
  <si>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</si>
  <si>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</si>
  <si>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</si>
  <si>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</si>
  <si>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</si>
  <si>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</si>
  <si>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</si>
  <si>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</si>
  <si>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</si>
  <si>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</si>
  <si>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</si>
  <si>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</si>
  <si>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</si>
  <si>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</si>
  <si>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</si>
  <si>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</si>
  <si>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</si>
  <si>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</si>
  <si>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</si>
  <si>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</si>
  <si>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</si>
  <si>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</si>
  <si>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</si>
  <si>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</si>
  <si>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</si>
  <si>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</si>
  <si>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</si>
  <si>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</si>
  <si>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</si>
  <si>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</si>
  <si>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</si>
  <si>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</si>
  <si>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</si>
  <si>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</si>
  <si>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</si>
  <si>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</si>
  <si>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</si>
  <si>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</si>
  <si>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</si>
  <si>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</si>
  <si>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</si>
  <si>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</si>
  <si>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</si>
  <si>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</si>
  <si>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</si>
  <si>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</si>
  <si>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</si>
  <si>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</si>
  <si>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</si>
  <si>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</si>
  <si>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</si>
  <si>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</si>
  <si>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</si>
  <si>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</si>
  <si>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</si>
  <si>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</si>
  <si>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</si>
  <si>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</si>
  <si>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</si>
  <si>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</si>
  <si>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</si>
  <si>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</si>
  <si>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</si>
  <si>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</si>
  <si>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</si>
  <si>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</si>
  <si>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</si>
  <si>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</si>
  <si>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</si>
  <si>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</si>
  <si>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</si>
  <si>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</si>
  <si>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</si>
  <si>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</si>
  <si>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</si>
  <si>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</si>
  <si>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</si>
  <si>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</si>
  <si>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</si>
  <si>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</si>
  <si>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</si>
  <si>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</si>
  <si>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</si>
  <si>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</si>
  <si>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</si>
  <si>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</si>
  <si>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</si>
  <si>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</si>
  <si>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</si>
  <si>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</si>
  <si>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</si>
  <si>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</si>
  <si>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</si>
  <si>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</si>
  <si>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</si>
  <si>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</si>
  <si>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</si>
  <si>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</si>
  <si>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</si>
  <si>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</si>
  <si>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</si>
  <si>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</si>
  <si>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</si>
  <si>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</si>
  <si>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</si>
  <si>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</si>
  <si>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</si>
  <si>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</si>
  <si>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</si>
  <si>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</si>
  <si>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</si>
  <si>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</si>
  <si>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</si>
  <si>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</si>
  <si>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</si>
  <si>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</si>
  <si>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</si>
  <si>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</si>
  <si>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</si>
  <si>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</si>
  <si>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</si>
  <si>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</si>
  <si>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</si>
  <si>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</si>
  <si>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</si>
  <si>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</si>
  <si>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</si>
  <si>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</si>
  <si>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</si>
  <si>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</si>
  <si>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</si>
  <si>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</si>
  <si>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</si>
  <si>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</si>
  <si>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</si>
  <si>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</si>
  <si>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</si>
  <si>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</si>
  <si>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</si>
  <si>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</si>
  <si>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</si>
  <si>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</si>
  <si>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</si>
  <si>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</si>
  <si>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</si>
  <si>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</si>
  <si>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</si>
  <si>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</si>
  <si>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</si>
  <si>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</si>
  <si>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</si>
  <si>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</si>
  <si>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</si>
  <si>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</si>
  <si>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</si>
  <si>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</si>
  <si>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</si>
  <si>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</si>
  <si>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</si>
  <si>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</si>
  <si>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</si>
  <si>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</si>
  <si>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</si>
  <si>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</si>
  <si>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</si>
  <si>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</si>
  <si>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</si>
  <si>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</si>
  <si>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</si>
  <si>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</si>
  <si>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</si>
  <si>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</si>
  <si>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</si>
  <si>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</si>
  <si>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</si>
  <si>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</si>
  <si>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</si>
  <si>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</si>
  <si>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</si>
  <si>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</si>
  <si>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</si>
  <si>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</si>
  <si>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</si>
  <si>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</si>
  <si>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</si>
  <si>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</si>
  <si>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</si>
  <si>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</si>
  <si>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</si>
  <si>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</si>
  <si>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</si>
  <si>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</si>
  <si>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</si>
  <si>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</si>
  <si>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</si>
  <si>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</si>
  <si>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</si>
  <si>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</si>
  <si>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</si>
  <si>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</si>
  <si>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</si>
  <si>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</si>
  <si>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</si>
  <si>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</si>
  <si>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</si>
  <si>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</si>
  <si>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</si>
  <si>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</si>
  <si>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</si>
  <si>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</si>
  <si>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</si>
  <si>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</si>
  <si>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</si>
  <si>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</si>
  <si>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</si>
  <si>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</si>
  <si>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</si>
  <si>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</si>
  <si>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</si>
  <si>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</si>
  <si>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</si>
  <si>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</si>
  <si>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</si>
  <si>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</si>
  <si>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</si>
  <si>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</si>
  <si>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</si>
  <si>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</si>
  <si>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</si>
  <si>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</si>
  <si>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</si>
  <si>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</si>
  <si>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</si>
  <si>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</si>
  <si>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</si>
  <si>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</si>
  <si>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</si>
  <si>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</si>
  <si>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</si>
  <si>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</si>
  <si>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</si>
  <si>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</si>
  <si>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</si>
  <si>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</si>
  <si>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</si>
  <si>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</si>
  <si>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</si>
  <si>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</si>
  <si>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</si>
  <si>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</si>
  <si>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</si>
  <si>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</si>
  <si>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</si>
  <si>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</si>
  <si>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</si>
  <si>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</si>
  <si>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</si>
  <si>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</si>
  <si>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</si>
  <si>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</si>
  <si>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</si>
  <si>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</si>
  <si>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</si>
  <si>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</si>
  <si>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</si>
  <si>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</si>
  <si>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</si>
  <si>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</si>
  <si>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</si>
  <si>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</si>
  <si>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</si>
  <si>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</si>
  <si>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</si>
  <si>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</si>
  <si>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</si>
  <si>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</si>
  <si>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</si>
  <si>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</si>
  <si>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</si>
  <si>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</si>
  <si>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</si>
  <si>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</si>
  <si>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</si>
  <si>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</si>
  <si>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</si>
  <si>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</si>
  <si>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</si>
  <si>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</si>
  <si>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</si>
  <si>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</si>
  <si>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</si>
  <si>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</si>
  <si>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</si>
  <si>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</si>
  <si>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</si>
  <si>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</si>
  <si>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</si>
  <si>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</si>
  <si>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</si>
  <si>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</si>
  <si>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</si>
  <si>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</si>
  <si>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</si>
  <si>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</si>
  <si>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</si>
  <si>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</si>
  <si>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</si>
  <si>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</si>
  <si>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</si>
  <si>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</si>
  <si>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</si>
  <si>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</si>
  <si>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</si>
  <si>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</si>
  <si>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</si>
  <si>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</si>
  <si>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</si>
  <si>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</si>
  <si>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</si>
  <si>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</si>
  <si>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</si>
  <si>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</si>
  <si>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</si>
  <si>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</si>
  <si>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</si>
  <si>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</si>
  <si>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</si>
  <si>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</si>
  <si>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</si>
  <si>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</si>
  <si>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</si>
  <si>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</si>
  <si>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</si>
  <si>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</si>
  <si>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</si>
  <si>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</si>
  <si>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</si>
  <si>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</si>
  <si>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</si>
  <si>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</si>
  <si>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</si>
  <si>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</si>
  <si>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</si>
  <si>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</si>
  <si>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</si>
  <si>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</si>
  <si>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</si>
  <si>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</si>
  <si>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</si>
  <si>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</si>
  <si>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</si>
  <si>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</si>
  <si>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</si>
  <si>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</si>
  <si>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</si>
  <si>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</si>
  <si>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</si>
  <si>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</si>
  <si>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</si>
  <si>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</si>
  <si>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</si>
  <si>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</si>
  <si>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</si>
  <si>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</si>
  <si>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</si>
  <si>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</si>
  <si>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</si>
  <si>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</si>
  <si>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</si>
  <si>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</si>
  <si>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</si>
  <si>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</si>
  <si>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</si>
  <si>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</si>
  <si>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</si>
  <si>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</si>
  <si>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</si>
  <si>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</si>
  <si>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</si>
  <si>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</si>
  <si>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</si>
  <si>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</si>
  <si>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</si>
  <si>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</si>
  <si>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</si>
  <si>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</si>
  <si>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</si>
  <si>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</si>
  <si>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</si>
  <si>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</si>
  <si>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</si>
  <si>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</si>
  <si>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</si>
  <si>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</si>
  <si>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</si>
  <si>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</si>
  <si>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</si>
  <si>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</si>
  <si>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</si>
  <si>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</si>
  <si>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</si>
  <si>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</si>
  <si>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</si>
  <si>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</si>
  <si>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</si>
  <si>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</si>
  <si>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</si>
  <si>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</si>
  <si>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</si>
  <si>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</si>
  <si>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</si>
  <si>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</si>
  <si>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</si>
  <si>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</si>
  <si>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</si>
  <si>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</si>
  <si>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</si>
  <si>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</si>
  <si>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</si>
  <si>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</si>
  <si>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</si>
  <si>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</si>
  <si>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</si>
  <si>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</si>
  <si>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</si>
  <si>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</si>
  <si>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</si>
  <si>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</si>
  <si>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</si>
  <si>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</si>
  <si>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</si>
  <si>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</si>
  <si>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</si>
  <si>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</si>
  <si>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</si>
  <si>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</si>
  <si>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</si>
  <si>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</si>
  <si>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</si>
  <si>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</si>
  <si>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</si>
  <si>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</si>
  <si>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</si>
  <si>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</si>
  <si>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</si>
  <si>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</si>
  <si>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</si>
  <si>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</si>
  <si>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</si>
  <si>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</si>
  <si>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</si>
  <si>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</si>
  <si>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</si>
  <si>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</si>
  <si>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</si>
  <si>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</si>
  <si>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</si>
  <si>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</si>
  <si>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</si>
  <si>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</si>
  <si>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</si>
  <si>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</si>
  <si>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</si>
  <si>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</si>
  <si>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</si>
  <si>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</si>
  <si>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</si>
  <si>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</si>
  <si>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</si>
  <si>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</si>
  <si>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</si>
  <si>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</si>
  <si>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</si>
  <si>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</si>
  <si>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</si>
  <si>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</si>
  <si>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</si>
  <si>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</si>
  <si>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</si>
  <si>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</si>
  <si>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</si>
  <si>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</si>
  <si>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</si>
  <si>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</si>
  <si>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</si>
  <si>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</si>
  <si>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</si>
  <si>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</si>
  <si>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</si>
  <si>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</si>
  <si>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</si>
  <si>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</si>
  <si>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</si>
  <si>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</si>
  <si>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</si>
  <si>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</si>
  <si>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</si>
  <si>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</si>
  <si>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</si>
  <si>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</si>
  <si>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</si>
  <si>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</si>
  <si>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</si>
  <si>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</si>
  <si>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</si>
  <si>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</si>
  <si>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</si>
  <si>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</si>
  <si>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</si>
  <si>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</si>
  <si>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</si>
  <si>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</si>
  <si>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</si>
  <si>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</si>
  <si>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</si>
  <si>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</si>
  <si>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</si>
  <si>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</si>
  <si>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</si>
  <si>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</si>
  <si>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</si>
  <si>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</si>
  <si>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</si>
  <si>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</si>
  <si>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</si>
  <si>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</si>
  <si>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</si>
  <si>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</si>
  <si>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</si>
  <si>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</si>
  <si>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</si>
  <si>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</si>
  <si>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</si>
  <si>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</si>
  <si>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</si>
  <si>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</si>
  <si>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</si>
  <si>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</si>
  <si>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</si>
  <si>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</si>
  <si>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</si>
  <si>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</si>
  <si>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</si>
  <si>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</si>
  <si>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</si>
  <si>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</si>
  <si>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</si>
  <si>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</si>
  <si>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</si>
  <si>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</si>
  <si>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</si>
  <si>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</si>
  <si>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</si>
  <si>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</si>
  <si>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</si>
  <si>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</si>
  <si>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</si>
  <si>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</si>
  <si>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</si>
  <si>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</si>
  <si>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</si>
  <si>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</si>
  <si>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</si>
  <si>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</si>
  <si>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</si>
  <si>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</si>
  <si>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</si>
  <si>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</si>
  <si>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</si>
  <si>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</si>
  <si>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</si>
  <si>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</si>
  <si>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</si>
  <si>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</si>
  <si>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</si>
  <si>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</si>
  <si>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</si>
  <si>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</si>
  <si>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</si>
  <si>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</si>
  <si>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</si>
  <si>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</si>
  <si>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</si>
  <si>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</si>
  <si>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</si>
  <si>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</si>
  <si>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</si>
  <si>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</si>
  <si>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</si>
  <si>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</si>
  <si>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</si>
  <si>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</si>
  <si>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</si>
  <si>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</si>
  <si>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</si>
  <si>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</si>
  <si>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</si>
  <si>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</si>
  <si>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</si>
  <si>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</si>
  <si>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</si>
  <si>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</si>
  <si>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</si>
  <si>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</si>
  <si>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</si>
  <si>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</si>
  <si>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</si>
  <si>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</si>
  <si>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</si>
  <si>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</si>
  <si>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</si>
  <si>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</si>
  <si>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</si>
  <si>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</si>
  <si>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</si>
  <si>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</si>
  <si>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</si>
  <si>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</si>
  <si>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</si>
  <si>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</si>
  <si>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</si>
  <si>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</si>
  <si>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</si>
  <si>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</si>
  <si>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</si>
  <si>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</si>
  <si>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</si>
  <si>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</si>
  <si>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</si>
  <si>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</si>
  <si>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</si>
  <si>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</si>
  <si>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</si>
  <si>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</si>
  <si>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</si>
  <si>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</si>
  <si>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</si>
  <si>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</si>
  <si>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</si>
  <si>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</si>
  <si>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</si>
  <si>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</si>
  <si>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</si>
  <si>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</si>
  <si>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</si>
  <si>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</si>
  <si>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</si>
  <si>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</si>
  <si>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</si>
  <si>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</si>
  <si>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</si>
  <si>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</si>
  <si>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</si>
  <si>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</si>
  <si>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</si>
  <si>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</si>
  <si>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</si>
  <si>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</si>
  <si>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</si>
  <si>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</si>
  <si>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</si>
  <si>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</si>
  <si>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</si>
  <si>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</si>
  <si>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</si>
  <si>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</si>
  <si>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</si>
  <si>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</si>
  <si>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</si>
  <si>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</si>
  <si>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</si>
  <si>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</si>
  <si>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</si>
  <si>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</si>
  <si>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</si>
  <si>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</si>
  <si>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</si>
  <si>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</si>
  <si>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</si>
  <si>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</si>
  <si>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</si>
  <si>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</si>
  <si>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</si>
  <si>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</si>
  <si>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</si>
  <si>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</si>
  <si>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</si>
  <si>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</si>
  <si>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</si>
  <si>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</si>
  <si>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</si>
  <si>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</si>
  <si>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</si>
  <si>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</si>
  <si>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</si>
  <si>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</si>
  <si>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</si>
  <si>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</si>
  <si>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</si>
  <si>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</si>
  <si>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</si>
  <si>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</si>
  <si>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</si>
  <si>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</si>
  <si>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</si>
  <si>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</si>
  <si>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</si>
  <si>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</si>
  <si>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</si>
  <si>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</si>
  <si>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</si>
  <si>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</si>
  <si>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</si>
  <si>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</si>
  <si>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</si>
  <si>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</si>
  <si>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</si>
  <si>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</si>
  <si>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</si>
  <si>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</si>
  <si>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</si>
  <si>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</si>
  <si>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</si>
  <si>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</si>
  <si>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</si>
  <si>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</si>
  <si>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</si>
  <si>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</si>
  <si>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</si>
  <si>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</si>
  <si>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</si>
  <si>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</si>
  <si>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</si>
  <si>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</si>
  <si>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</si>
  <si>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</si>
  <si>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</si>
  <si>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</si>
  <si>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</si>
  <si>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</si>
  <si>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</si>
  <si>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</si>
  <si>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</si>
  <si>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</si>
  <si>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</si>
  <si>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</si>
  <si>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</si>
  <si>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</si>
  <si>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</si>
  <si>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</si>
  <si>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</si>
  <si>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</si>
  <si>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</si>
  <si>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</si>
  <si>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</si>
  <si>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</si>
  <si>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</si>
  <si>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</si>
  <si>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</si>
  <si>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</si>
  <si>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</si>
  <si>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</si>
  <si>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</si>
  <si>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</si>
  <si>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</si>
  <si>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</si>
  <si>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</si>
  <si>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</si>
  <si>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</si>
  <si>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</si>
  <si>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</si>
  <si>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</si>
  <si>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</si>
  <si>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</si>
  <si>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</si>
  <si>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</si>
  <si>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</si>
  <si>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</si>
  <si>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</si>
  <si>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</si>
  <si>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</si>
  <si>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</si>
  <si>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</si>
  <si>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</si>
  <si>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</si>
  <si>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</si>
  <si>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</si>
  <si>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</si>
  <si>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</si>
  <si>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</si>
  <si>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</si>
  <si>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</si>
  <si>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</si>
  <si>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</si>
  <si>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</si>
  <si>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</si>
  <si>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</si>
  <si>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</si>
  <si>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</si>
  <si>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</si>
  <si>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</si>
  <si>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</si>
  <si>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</si>
  <si>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</si>
  <si>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</si>
  <si>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</si>
  <si>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</si>
  <si>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</si>
  <si>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</si>
  <si>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</si>
  <si>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</si>
  <si>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</si>
  <si>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</si>
  <si>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</si>
  <si>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</si>
  <si>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</si>
  <si>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</si>
  <si>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</si>
  <si>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</si>
  <si>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</si>
  <si>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</si>
  <si>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</si>
  <si>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</si>
  <si>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</si>
  <si>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</si>
  <si>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</si>
  <si>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</si>
  <si>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</si>
  <si>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</si>
  <si>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</si>
  <si>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</si>
  <si>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</si>
  <si>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</si>
  <si>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</si>
  <si>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</si>
  <si>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</si>
  <si>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</si>
  <si>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</si>
  <si>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</si>
  <si>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</si>
  <si>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</si>
  <si>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</si>
  <si>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</si>
  <si>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</si>
  <si>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</si>
  <si>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</si>
  <si>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</si>
  <si>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</si>
  <si>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</si>
  <si>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</si>
  <si>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</si>
  <si>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</si>
  <si>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</si>
  <si>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</si>
  <si>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</si>
  <si>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</si>
  <si>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</si>
  <si>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</si>
  <si>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</si>
  <si>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</si>
  <si>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</si>
  <si>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</si>
  <si>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</si>
  <si>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</si>
  <si>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</si>
  <si>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</si>
  <si>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</si>
  <si>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</si>
  <si>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</si>
  <si>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</si>
  <si>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</si>
  <si>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</si>
  <si>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</si>
  <si>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</si>
  <si>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</si>
  <si>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</si>
  <si>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</si>
  <si>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</si>
  <si>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</si>
  <si>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</si>
  <si>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</si>
  <si>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</si>
  <si>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</si>
  <si>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</si>
  <si>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</si>
  <si>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</si>
  <si>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</si>
  <si>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</si>
  <si>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</si>
  <si>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</si>
  <si>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</si>
  <si>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</si>
  <si>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</si>
  <si>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</si>
  <si>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</si>
  <si>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</si>
  <si>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</si>
  <si>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</si>
  <si>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</si>
  <si>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</si>
  <si>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</si>
  <si>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</si>
  <si>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</si>
  <si>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</si>
  <si>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</si>
  <si>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</si>
  <si>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</si>
  <si>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</si>
  <si>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</si>
  <si>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</si>
  <si>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</si>
  <si>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</si>
  <si>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</si>
  <si>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</si>
  <si>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</si>
  <si>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</si>
  <si>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</si>
  <si>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</si>
  <si>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</si>
  <si>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</si>
  <si>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</si>
  <si>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</si>
  <si>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</si>
  <si>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</si>
  <si>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</si>
  <si>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</si>
  <si>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</si>
  <si>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</si>
  <si>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</si>
  <si>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</si>
  <si>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</si>
  <si>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</si>
  <si>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</si>
  <si>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</si>
  <si>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</si>
  <si>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</si>
  <si>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</si>
  <si>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</si>
  <si>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</si>
  <si>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</si>
  <si>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</si>
  <si>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</si>
  <si>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</si>
  <si>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</si>
  <si>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</si>
  <si>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</si>
  <si>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</si>
  <si>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</si>
  <si>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</si>
  <si>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</si>
  <si>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</si>
  <si>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</si>
  <si>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</si>
  <si>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</si>
  <si>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</si>
  <si>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</si>
  <si>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</si>
  <si>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</si>
  <si>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</si>
  <si>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</si>
  <si>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</si>
  <si>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</si>
  <si>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</si>
  <si>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</si>
  <si>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</si>
  <si>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</si>
  <si>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</si>
  <si>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</si>
  <si>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</si>
  <si>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</si>
  <si>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</si>
  <si>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</si>
  <si>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</si>
  <si>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</si>
  <si>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</si>
  <si>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</si>
  <si>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</si>
  <si>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</si>
  <si>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</si>
  <si>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</si>
  <si>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</si>
  <si>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</si>
  <si>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</si>
  <si>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</si>
  <si>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</si>
  <si>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</si>
  <si>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</si>
  <si>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</si>
  <si>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</si>
  <si>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</si>
  <si>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</si>
  <si>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</si>
  <si>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</si>
  <si>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</si>
  <si>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</si>
  <si>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</si>
  <si>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</si>
  <si>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</si>
  <si>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</si>
  <si>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</si>
  <si>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</si>
  <si>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</si>
  <si>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</si>
  <si>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</si>
  <si>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</si>
  <si>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</si>
  <si>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</si>
  <si>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</si>
  <si>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</si>
  <si>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</si>
  <si>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</si>
  <si>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</si>
  <si>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</si>
  <si>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</si>
  <si>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</si>
  <si>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</si>
  <si>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</si>
  <si>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</si>
  <si>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</si>
  <si>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</si>
  <si>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</si>
  <si>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</si>
  <si>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</si>
  <si>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</si>
  <si>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</si>
  <si>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</si>
  <si>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</si>
  <si>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</si>
  <si>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</si>
  <si>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</si>
  <si>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</si>
  <si>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</si>
  <si>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</si>
  <si>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</si>
  <si>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</si>
  <si>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</si>
  <si>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</si>
  <si>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</si>
  <si>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</si>
  <si>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</si>
  <si>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</si>
  <si>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</si>
  <si>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</si>
  <si>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</si>
  <si>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</si>
  <si>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</si>
  <si>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</si>
  <si>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</si>
  <si>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</si>
  <si>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</si>
  <si>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</si>
  <si>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</si>
  <si>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</si>
  <si>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</si>
  <si>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</si>
  <si>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</si>
  <si>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</si>
  <si>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</si>
  <si>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</si>
  <si>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</si>
  <si>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</si>
  <si>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</si>
  <si>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</si>
  <si>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</si>
  <si>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</si>
  <si>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</si>
  <si>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</si>
  <si>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</si>
  <si>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</si>
  <si>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</si>
  <si>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</si>
  <si>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</si>
  <si>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</si>
  <si>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</si>
  <si>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</si>
  <si>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</si>
  <si>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</si>
  <si>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</si>
  <si>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</si>
  <si>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</si>
  <si>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</si>
  <si>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</si>
  <si>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</si>
  <si>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</si>
  <si>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</si>
  <si>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</si>
  <si>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</si>
  <si>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</si>
  <si>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</si>
  <si>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</si>
  <si>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</si>
  <si>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</si>
  <si>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</si>
  <si>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</si>
  <si>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</si>
  <si>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</si>
  <si>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</si>
  <si>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</si>
  <si>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</si>
  <si>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</si>
  <si>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</si>
  <si>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</si>
  <si>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</si>
  <si>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</si>
  <si>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</si>
  <si>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</si>
  <si>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</si>
  <si>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</si>
  <si>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</si>
  <si>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</si>
  <si>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</si>
  <si>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</si>
  <si>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</si>
  <si>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</si>
  <si>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</si>
  <si>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</si>
  <si>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</si>
  <si>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</si>
  <si>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</si>
  <si>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</si>
  <si>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</si>
  <si>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</si>
  <si>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</si>
  <si>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</si>
  <si>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</si>
  <si>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</si>
  <si>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</si>
  <si>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</si>
  <si>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</si>
  <si>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</si>
  <si>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</si>
  <si>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</si>
  <si>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</si>
  <si>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</si>
  <si>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</si>
  <si>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</si>
  <si>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</si>
  <si>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</si>
  <si>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</si>
  <si>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</si>
  <si>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</si>
  <si>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</si>
  <si>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</si>
  <si>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</si>
  <si>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</si>
  <si>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</si>
  <si>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</si>
  <si>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</si>
  <si>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</si>
  <si>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</si>
  <si>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</si>
  <si>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</si>
  <si>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</si>
  <si>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</si>
  <si>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</si>
  <si>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</si>
  <si>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</si>
  <si>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</si>
  <si>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</si>
  <si>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</si>
  <si>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</si>
  <si>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</si>
  <si>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</si>
  <si>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</si>
  <si>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</si>
  <si>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</si>
  <si>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</si>
  <si>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</si>
  <si>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</si>
  <si>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</si>
  <si>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</si>
  <si>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</si>
  <si>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</si>
  <si>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</si>
  <si>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</si>
  <si>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</si>
  <si>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</si>
  <si>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</si>
  <si>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</si>
  <si>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</si>
  <si>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</si>
  <si>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</si>
  <si>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</si>
  <si>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</si>
  <si>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</si>
  <si>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</si>
  <si>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</si>
  <si>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</si>
  <si>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</si>
  <si>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</si>
  <si>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</si>
  <si>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</si>
  <si>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</si>
  <si>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</si>
  <si>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</si>
  <si>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</si>
  <si>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</si>
  <si>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</si>
  <si>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</si>
  <si>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</si>
  <si>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</si>
  <si>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</si>
  <si>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</si>
  <si>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</si>
  <si>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</si>
  <si>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</si>
  <si>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</si>
  <si>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</si>
  <si>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</si>
  <si>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</si>
  <si>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</si>
  <si>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</si>
  <si>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</si>
  <si>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</si>
  <si>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</si>
  <si>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</si>
  <si>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</si>
  <si>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</si>
  <si>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</si>
  <si>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</si>
  <si>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</si>
  <si>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</si>
  <si>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</si>
  <si>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</si>
  <si>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</si>
  <si>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</si>
  <si>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</si>
  <si>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</si>
  <si>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</si>
  <si>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</si>
  <si>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</si>
  <si>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</si>
  <si>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</si>
  <si>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</si>
  <si>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</si>
  <si>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</si>
  <si>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</si>
  <si>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</si>
  <si>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</si>
  <si>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</si>
  <si>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</si>
  <si>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</si>
  <si>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</si>
  <si>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</si>
  <si>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</si>
  <si>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</si>
  <si>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</si>
  <si>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</si>
  <si>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</si>
  <si>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</si>
  <si>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</si>
  <si>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</si>
  <si>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</si>
  <si>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</si>
  <si>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</si>
  <si>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</si>
  <si>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</si>
  <si>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</si>
  <si>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</si>
  <si>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</si>
  <si>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</si>
  <si>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</si>
  <si>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</si>
  <si>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</si>
  <si>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</si>
  <si>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</si>
  <si>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</si>
  <si>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</si>
  <si>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</si>
  <si>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</si>
  <si>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</si>
  <si>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</si>
  <si>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</si>
  <si>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</si>
  <si>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</si>
  <si>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</si>
  <si>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</si>
  <si>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</si>
  <si>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</si>
  <si>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</si>
  <si>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</si>
  <si>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</si>
  <si>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</si>
  <si>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</si>
  <si>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</si>
  <si>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</si>
  <si>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</si>
  <si>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</si>
  <si>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</si>
  <si>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</si>
  <si>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</si>
  <si>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</si>
  <si>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</si>
  <si>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</si>
  <si>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</si>
  <si>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</si>
  <si>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</si>
  <si>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</si>
  <si>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</si>
  <si>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</si>
  <si>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</si>
  <si>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</si>
  <si>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</si>
  <si>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</si>
  <si>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</si>
  <si>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</si>
  <si>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</si>
  <si>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</si>
  <si>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</si>
  <si>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</si>
  <si>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</si>
  <si>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</si>
  <si>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</si>
  <si>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</si>
  <si>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</si>
  <si>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</si>
  <si>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</si>
  <si>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</si>
  <si>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</si>
  <si>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</si>
  <si>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</si>
  <si>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</si>
  <si>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</si>
  <si>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</si>
  <si>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</si>
  <si>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</si>
  <si>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</si>
  <si>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</si>
  <si>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</si>
  <si>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</si>
  <si>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</si>
  <si>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</si>
  <si>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</si>
  <si>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</si>
  <si>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</si>
  <si>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</si>
  <si>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</si>
  <si>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</si>
  <si>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</si>
  <si>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</si>
  <si>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</si>
  <si>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</si>
  <si>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</si>
  <si>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</si>
  <si>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</si>
  <si>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</si>
  <si>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</si>
  <si>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</si>
  <si>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</si>
  <si>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</si>
  <si>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</si>
  <si>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</si>
  <si>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</si>
  <si>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</si>
  <si>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</si>
  <si>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</si>
  <si>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</si>
  <si>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</si>
  <si>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</si>
  <si>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</si>
  <si>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</si>
  <si>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</si>
  <si>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</si>
  <si>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</si>
  <si>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</si>
  <si>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</si>
  <si>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</si>
  <si>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</si>
  <si>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</si>
  <si>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</si>
  <si>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</si>
  <si>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</si>
  <si>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</si>
  <si>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</si>
  <si>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</si>
  <si>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</si>
  <si>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</si>
  <si>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</si>
  <si>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</si>
  <si>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</si>
  <si>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</si>
  <si>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</si>
  <si>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</si>
  <si>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</si>
  <si>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</si>
  <si>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</si>
  <si>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</si>
  <si>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</si>
  <si>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</si>
  <si>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</si>
  <si>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</si>
  <si>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</si>
  <si>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</si>
  <si>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</si>
  <si>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</si>
  <si>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</si>
  <si>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</si>
  <si>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</si>
  <si>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</si>
  <si>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</si>
  <si>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</si>
  <si>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</si>
  <si>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</si>
  <si>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</si>
  <si>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</si>
  <si>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</si>
  <si>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</si>
  <si>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</si>
  <si>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</si>
  <si>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</si>
  <si>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</si>
  <si>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</si>
  <si>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</si>
  <si>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</si>
  <si>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</si>
  <si>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</si>
  <si>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</si>
  <si>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</si>
  <si>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</si>
  <si>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</si>
  <si>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</si>
  <si>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</si>
  <si>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</si>
  <si>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</si>
  <si>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</si>
  <si>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</si>
  <si>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</si>
  <si>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</si>
  <si>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</si>
  <si>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</si>
  <si>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</si>
  <si>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</si>
  <si>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</si>
  <si>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</si>
  <si>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</si>
  <si>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</si>
  <si>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</si>
  <si>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</si>
  <si>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</si>
  <si>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</si>
  <si>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</si>
  <si>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</si>
  <si>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</si>
  <si>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</si>
  <si>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</si>
  <si>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</si>
  <si>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</si>
  <si>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</si>
  <si>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</si>
  <si>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</si>
  <si>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</si>
  <si>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</si>
  <si>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</si>
  <si>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</si>
  <si>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</si>
  <si>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</si>
  <si>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</si>
  <si>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</si>
  <si>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</si>
  <si>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</si>
  <si>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</si>
  <si>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</si>
  <si>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</si>
  <si>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</si>
  <si>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</si>
  <si>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</si>
  <si>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</si>
  <si>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</si>
  <si>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</si>
  <si>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</si>
  <si>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</si>
  <si>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</si>
  <si>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</si>
  <si>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</si>
  <si>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</si>
  <si>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</si>
  <si>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</si>
  <si>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</si>
  <si>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</si>
  <si>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</si>
  <si>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</si>
  <si>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</si>
  <si>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</si>
  <si>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</si>
  <si>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</si>
  <si>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</si>
  <si>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</si>
  <si>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</si>
  <si>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</si>
  <si>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</si>
  <si>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</si>
  <si>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</si>
  <si>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</si>
  <si>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</si>
  <si>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</si>
  <si>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</si>
  <si>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</si>
  <si>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</si>
  <si>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</si>
  <si>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</si>
  <si>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</si>
  <si>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</si>
  <si>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</si>
  <si>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</si>
  <si>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</si>
  <si>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</si>
  <si>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</si>
  <si>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</si>
  <si>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</si>
  <si>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</si>
  <si>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</si>
  <si>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</si>
  <si>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</si>
  <si>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</si>
  <si>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</si>
  <si>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</si>
  <si>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</si>
  <si>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</si>
  <si>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</si>
  <si>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</si>
  <si>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</si>
  <si>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</si>
  <si>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</si>
  <si>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</si>
  <si>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</si>
  <si>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</si>
  <si>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</si>
  <si>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</si>
  <si>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</si>
  <si>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</si>
  <si>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</si>
  <si>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</si>
  <si>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</si>
  <si>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</si>
  <si>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</si>
  <si>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</si>
  <si>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</si>
  <si>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</si>
  <si>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</si>
  <si>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</si>
  <si>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</si>
  <si>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</si>
  <si>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</si>
  <si>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</si>
  <si>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</si>
  <si>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</si>
  <si>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</si>
  <si>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</si>
  <si>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</si>
  <si>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</si>
  <si>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</si>
  <si>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</si>
  <si>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</si>
  <si>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</si>
  <si>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</si>
  <si>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</si>
  <si>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</si>
  <si>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</si>
  <si>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</si>
  <si>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</si>
  <si>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</si>
  <si>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</si>
  <si>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</si>
  <si>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</si>
  <si>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</si>
  <si>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</si>
  <si>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</si>
  <si>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</si>
  <si>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</si>
  <si>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</si>
  <si>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</si>
  <si>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</si>
  <si>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</si>
  <si>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</si>
  <si>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</si>
  <si>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</si>
  <si>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</si>
  <si>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</si>
  <si>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</si>
  <si>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</si>
  <si>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</si>
  <si>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</si>
  <si>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</si>
  <si>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</si>
  <si>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</si>
  <si>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</si>
  <si>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</si>
  <si>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</si>
  <si>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</si>
  <si>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</si>
  <si>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</si>
  <si>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</si>
  <si>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</si>
  <si>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</si>
  <si>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</si>
  <si>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</si>
  <si>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</si>
  <si>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</si>
  <si>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</si>
  <si>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</si>
  <si>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</si>
  <si>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</si>
  <si>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</si>
  <si>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</si>
  <si>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</si>
  <si>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</si>
  <si>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</si>
  <si>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</si>
  <si>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</si>
  <si>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</si>
  <si>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</si>
  <si>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</si>
  <si>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</si>
  <si>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</si>
  <si>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</si>
  <si>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</si>
  <si>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</si>
  <si>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</si>
  <si>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</si>
  <si>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</si>
  <si>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</si>
  <si>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</si>
  <si>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</si>
  <si>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</si>
  <si>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</si>
  <si>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</si>
  <si>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</si>
  <si>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</si>
  <si>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</si>
  <si>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</si>
  <si>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</si>
  <si>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</si>
  <si>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</si>
  <si>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</si>
  <si>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</si>
  <si>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</si>
  <si>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</si>
  <si>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</si>
  <si>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</si>
  <si>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</si>
  <si>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</si>
  <si>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</si>
  <si>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</si>
  <si>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</si>
  <si>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</si>
  <si>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</si>
  <si>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</si>
  <si>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</si>
  <si>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</si>
  <si>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</si>
  <si>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</si>
  <si>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</si>
  <si>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</si>
  <si>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</si>
  <si>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</si>
  <si>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</si>
  <si>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</si>
  <si>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</si>
  <si>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</si>
  <si>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</si>
  <si>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</si>
  <si>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</si>
  <si>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</si>
  <si>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</si>
  <si>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</si>
  <si>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</si>
  <si>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</si>
  <si>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</si>
  <si>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</si>
  <si>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</si>
  <si>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</si>
  <si>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</si>
  <si>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</si>
  <si>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</si>
  <si>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</si>
  <si>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</si>
  <si>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</si>
  <si>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</si>
  <si>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</si>
  <si>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</si>
  <si>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</si>
  <si>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</si>
  <si>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</si>
  <si>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</si>
  <si>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</si>
  <si>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</si>
  <si>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</si>
  <si>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</si>
  <si>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</si>
  <si>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</si>
  <si>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</si>
  <si>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</si>
  <si>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</si>
  <si>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</si>
  <si>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</si>
  <si>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</si>
  <si>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</si>
  <si>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</si>
  <si>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</si>
  <si>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</si>
  <si>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</si>
  <si>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</si>
  <si>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</si>
  <si>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</si>
  <si>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</si>
  <si>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</si>
  <si>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</si>
  <si>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</si>
  <si>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</si>
  <si>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</si>
  <si>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</si>
  <si>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</si>
  <si>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</si>
  <si>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</si>
  <si>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</si>
  <si>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</si>
  <si>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</si>
  <si>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</si>
  <si>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</si>
  <si>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</si>
  <si>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</si>
  <si>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</si>
  <si>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</si>
  <si>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</si>
  <si>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</si>
  <si>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</si>
  <si>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</si>
  <si>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</si>
  <si>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</si>
  <si>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</si>
  <si>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</si>
  <si>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</si>
  <si>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</si>
  <si>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</si>
  <si>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</si>
  <si>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</si>
  <si>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</si>
  <si>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</si>
  <si>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</si>
  <si>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</si>
  <si>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</si>
  <si>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</si>
  <si>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</si>
  <si>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</si>
  <si>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</si>
  <si>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</si>
  <si>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</si>
  <si>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</si>
  <si>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</si>
  <si>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</si>
  <si>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</si>
  <si>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</si>
  <si>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</si>
  <si>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</si>
  <si>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</si>
  <si>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</si>
  <si>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</si>
  <si>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</si>
  <si>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</si>
  <si>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</si>
  <si>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</si>
  <si>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</si>
  <si>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</si>
  <si>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</si>
  <si>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</si>
  <si>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</si>
  <si>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</si>
  <si>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</si>
  <si>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</si>
  <si>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</si>
  <si>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</si>
  <si>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</si>
  <si>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</si>
  <si>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</si>
  <si>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</si>
  <si>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</si>
  <si>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</si>
  <si>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</si>
  <si>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</si>
  <si>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</si>
  <si>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</si>
  <si>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</si>
  <si>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</si>
  <si>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</si>
  <si>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</si>
  <si>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</si>
  <si>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</si>
  <si>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</si>
  <si>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</si>
  <si>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</si>
  <si>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</si>
  <si>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</si>
  <si>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</si>
  <si>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</si>
  <si>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</si>
  <si>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</si>
  <si>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</si>
  <si>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</si>
  <si>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</si>
  <si>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</si>
  <si>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</si>
  <si>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</si>
  <si>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</si>
  <si>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</si>
  <si>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</si>
  <si>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</si>
  <si>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</si>
  <si>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</si>
  <si>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</si>
  <si>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</si>
  <si>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</si>
  <si>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</si>
  <si>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</si>
  <si>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</si>
  <si>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</si>
  <si>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</si>
  <si>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</si>
  <si>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</si>
  <si>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</si>
  <si>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</si>
  <si>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</si>
  <si>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</si>
  <si>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</si>
  <si>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</si>
  <si>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</si>
  <si>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</si>
  <si>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</si>
  <si>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</si>
  <si>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</si>
  <si>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</si>
  <si>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</si>
  <si>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</si>
  <si>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</si>
  <si>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</si>
  <si>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</si>
  <si>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</si>
  <si>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</si>
  <si>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</si>
  <si>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</si>
  <si>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</si>
  <si>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</si>
  <si>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</si>
  <si>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</si>
  <si>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</si>
  <si>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</si>
  <si>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</si>
  <si>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</si>
  <si>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</si>
  <si>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</si>
  <si>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</si>
  <si>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</si>
  <si>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</si>
  <si>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</si>
  <si>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</si>
  <si>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</si>
  <si>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</si>
  <si>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</si>
  <si>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</si>
  <si>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</si>
  <si>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</si>
  <si>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</si>
  <si>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</si>
  <si>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</si>
  <si>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</si>
  <si>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</si>
  <si>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</si>
  <si>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</si>
  <si>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</si>
  <si>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</si>
  <si>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</si>
  <si>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</si>
  <si>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</si>
  <si>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</si>
  <si>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</si>
  <si>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</si>
  <si>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</si>
  <si>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</si>
  <si>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</si>
  <si>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</si>
  <si>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</si>
  <si>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</si>
  <si>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</si>
  <si>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</si>
  <si>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</si>
  <si>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</si>
  <si>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</si>
  <si>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</si>
  <si>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</si>
  <si>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</si>
  <si>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</si>
  <si>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</si>
  <si>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</si>
  <si>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</si>
  <si>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</si>
  <si>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</si>
  <si>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</si>
  <si>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</si>
  <si>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</si>
  <si>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</si>
  <si>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</si>
  <si>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</si>
  <si>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</si>
  <si>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</si>
  <si>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</si>
  <si>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</si>
  <si>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</si>
  <si>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</si>
  <si>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</si>
  <si>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</si>
  <si>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</si>
  <si>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</si>
  <si>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</si>
  <si>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</si>
  <si>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</si>
  <si>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</si>
  <si>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</si>
  <si>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</si>
  <si>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</si>
  <si>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</si>
  <si>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</si>
  <si>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</si>
  <si>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</si>
  <si>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</si>
  <si>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</si>
  <si>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</si>
  <si>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</si>
  <si>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</si>
  <si>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</si>
  <si>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</si>
  <si>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</si>
  <si>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</si>
  <si>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</si>
  <si>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</si>
  <si>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</si>
  <si>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</si>
  <si>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</si>
  <si>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</si>
  <si>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</si>
  <si>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</si>
  <si>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</si>
  <si>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</si>
  <si>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</si>
  <si>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</si>
  <si>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</si>
  <si>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</si>
  <si>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</si>
  <si>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</si>
  <si>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</si>
  <si>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</si>
  <si>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</si>
  <si>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</si>
  <si>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</si>
  <si>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</si>
  <si>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</si>
  <si>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</si>
  <si>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</si>
  <si>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</si>
  <si>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</si>
  <si>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</si>
  <si>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</si>
  <si>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</si>
  <si>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</si>
  <si>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</si>
  <si>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</si>
  <si>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</si>
  <si>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</si>
  <si>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</si>
  <si>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</si>
  <si>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</si>
  <si>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</si>
  <si>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</si>
  <si>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</si>
  <si>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</si>
  <si>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</si>
  <si>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</si>
  <si>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</si>
  <si>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</si>
  <si>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</si>
  <si>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</si>
  <si>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</si>
  <si>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</si>
  <si>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</si>
  <si>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</si>
  <si>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</si>
  <si>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</si>
  <si>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</si>
  <si>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</si>
  <si>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</si>
  <si>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</si>
  <si>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</si>
  <si>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</si>
  <si>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</si>
  <si>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</si>
  <si>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</si>
  <si>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</si>
  <si>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</si>
  <si>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</si>
  <si>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</si>
  <si>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</si>
  <si>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</si>
  <si>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</si>
  <si>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</si>
  <si>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</si>
  <si>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</si>
  <si>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</si>
  <si>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</si>
  <si>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</si>
  <si>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</si>
  <si>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</si>
  <si>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</si>
  <si>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</si>
  <si>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</si>
  <si>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</si>
  <si>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</si>
  <si>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</si>
  <si>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</si>
  <si>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</si>
  <si>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</si>
  <si>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</si>
  <si>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</si>
  <si>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</si>
  <si>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</si>
  <si>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</si>
  <si>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</si>
  <si>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</si>
  <si>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</si>
  <si>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</si>
  <si>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</si>
  <si>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</si>
  <si>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</si>
  <si>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</si>
  <si>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</si>
  <si>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</si>
  <si>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</si>
  <si>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</si>
  <si>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</si>
  <si>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</si>
  <si>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</si>
  <si>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</si>
  <si>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</si>
  <si>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</si>
  <si>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</si>
  <si>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</si>
  <si>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</si>
  <si>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</si>
  <si>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</si>
  <si>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</si>
  <si>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</si>
  <si>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</si>
  <si>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</si>
  <si>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</si>
  <si>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</si>
  <si>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</si>
  <si>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</si>
  <si>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</si>
  <si>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</si>
  <si>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</si>
  <si>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</si>
  <si>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</si>
  <si>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</si>
  <si>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</si>
  <si>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</si>
  <si>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</si>
  <si>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</si>
  <si>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</si>
  <si>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</si>
  <si>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</si>
  <si>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</si>
  <si>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</si>
  <si>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</si>
  <si>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</si>
  <si>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</si>
  <si>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</si>
  <si>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</si>
  <si>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</si>
  <si>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</si>
  <si>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</si>
  <si>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</si>
  <si>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</si>
  <si>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</si>
  <si>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</si>
  <si>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</si>
  <si>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</si>
  <si>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</si>
  <si>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</si>
  <si>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</si>
  <si>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</si>
  <si>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</si>
  <si>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</si>
  <si>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</si>
  <si>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</si>
  <si>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</si>
  <si>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</si>
  <si>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</si>
  <si>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</si>
  <si>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</si>
  <si>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</si>
  <si>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</si>
  <si>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</si>
  <si>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</si>
  <si>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</si>
  <si>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</si>
  <si>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</si>
  <si>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</si>
  <si>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</si>
  <si>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</si>
  <si>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</si>
  <si>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</si>
  <si>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</si>
  <si>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</si>
  <si>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</si>
  <si>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</si>
  <si>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</si>
  <si>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</si>
  <si>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</si>
  <si>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</si>
  <si>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</si>
  <si>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</si>
  <si>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</si>
  <si>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</si>
  <si>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</si>
  <si>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</si>
  <si>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</si>
  <si>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</si>
  <si>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</si>
  <si>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</si>
  <si>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</si>
  <si>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</si>
  <si>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</si>
  <si>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</si>
  <si>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</si>
  <si>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</si>
  <si>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</si>
  <si>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</si>
  <si>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</si>
  <si>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</si>
  <si>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</si>
  <si>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</si>
  <si>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</si>
  <si>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</si>
  <si>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</si>
  <si>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</si>
  <si>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</si>
  <si>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</si>
  <si>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</si>
  <si>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</si>
  <si>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</si>
  <si>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</si>
  <si>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</si>
  <si>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</si>
  <si>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</si>
  <si>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</si>
  <si>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</si>
  <si>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</si>
  <si>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</si>
  <si>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</si>
  <si>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</si>
  <si>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</si>
  <si>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</si>
  <si>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</si>
  <si>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</si>
  <si>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</si>
  <si>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</si>
  <si>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</si>
  <si>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</si>
  <si>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</si>
  <si>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</si>
  <si>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</si>
  <si>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</si>
  <si>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</si>
  <si>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</si>
  <si>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</si>
  <si>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</si>
  <si>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</si>
  <si>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</si>
  <si>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</si>
  <si>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</si>
  <si>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</si>
  <si>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</si>
  <si>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</si>
  <si>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</si>
  <si>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</si>
  <si>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</si>
  <si>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</si>
  <si>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</si>
  <si>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</si>
  <si>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</si>
  <si>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</si>
  <si>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</si>
  <si>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</si>
  <si>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</si>
  <si>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</si>
  <si>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</si>
  <si>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</si>
  <si>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</si>
  <si>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</si>
  <si>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</si>
  <si>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</si>
  <si>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</si>
  <si>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</si>
  <si>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</si>
  <si>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</si>
  <si>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</si>
  <si>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</si>
  <si>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</si>
  <si>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</si>
  <si>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</si>
  <si>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</si>
  <si>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</si>
  <si>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</si>
  <si>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</si>
  <si>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</si>
  <si>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</si>
  <si>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</si>
  <si>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</si>
  <si>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</si>
  <si>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</si>
  <si>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</si>
  <si>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</si>
  <si>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</si>
  <si>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</si>
  <si>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</si>
  <si>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</si>
  <si>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</si>
  <si>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</si>
  <si>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</si>
  <si>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</si>
  <si>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</si>
  <si>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</si>
  <si>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</si>
  <si>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</si>
  <si>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</si>
  <si>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</si>
  <si>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</si>
  <si>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</si>
  <si>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</si>
  <si>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</si>
  <si>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</si>
  <si>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</si>
  <si>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</si>
  <si>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</si>
  <si>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</si>
  <si>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</si>
  <si>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</si>
  <si>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</si>
  <si>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</si>
  <si>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</si>
  <si>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</si>
  <si>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</si>
  <si>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</si>
  <si>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</si>
  <si>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</si>
  <si>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</si>
  <si>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</si>
  <si>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</si>
  <si>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</si>
  <si>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</si>
  <si>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</si>
  <si>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</si>
  <si>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</si>
  <si>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</si>
  <si>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</si>
  <si>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</si>
  <si>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</si>
  <si>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</si>
  <si>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</si>
  <si>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</si>
  <si>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</si>
  <si>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</si>
  <si>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</si>
  <si>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</si>
  <si>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</si>
  <si>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</si>
  <si>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</si>
  <si>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</si>
  <si>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</si>
  <si>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</si>
  <si>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</si>
  <si>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</si>
  <si>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</si>
  <si>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</si>
  <si>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</si>
  <si>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</si>
  <si>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</si>
  <si>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</si>
  <si>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</si>
  <si>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</si>
  <si>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</si>
  <si>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</si>
  <si>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</si>
  <si>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</si>
  <si>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</si>
  <si>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</si>
  <si>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</si>
  <si>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</si>
  <si>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</si>
  <si>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</si>
  <si>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</si>
  <si>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</si>
  <si>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</si>
  <si>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</si>
  <si>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</si>
  <si>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</si>
  <si>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</si>
  <si>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</si>
  <si>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</si>
  <si>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</si>
  <si>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</si>
  <si>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</si>
  <si>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</si>
  <si>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</si>
  <si>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</si>
  <si>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</si>
  <si>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</si>
  <si>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</si>
  <si>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</si>
  <si>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</si>
  <si>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</si>
  <si>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</si>
  <si>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</si>
  <si>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</si>
  <si>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</si>
  <si>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</si>
  <si>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</si>
  <si>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</si>
  <si>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</si>
  <si>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</si>
  <si>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</si>
  <si>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</si>
  <si>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</si>
  <si>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</si>
  <si>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</si>
  <si>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</si>
  <si>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</si>
  <si>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</si>
  <si>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</si>
  <si>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</si>
  <si>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</si>
  <si>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</si>
  <si>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</si>
  <si>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</si>
  <si>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</si>
  <si>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</si>
  <si>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</si>
  <si>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</si>
  <si>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</si>
  <si>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</si>
  <si>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</si>
  <si>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</si>
  <si>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</si>
  <si>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</si>
  <si>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</si>
  <si>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</si>
  <si>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</si>
  <si>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</si>
  <si>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</si>
  <si>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</si>
  <si>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</si>
  <si>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</si>
  <si>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</si>
  <si>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</si>
  <si>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</si>
  <si>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</si>
  <si>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</si>
  <si>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</si>
  <si>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</si>
  <si>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</si>
  <si>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</si>
  <si>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</si>
  <si>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</si>
  <si>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</si>
  <si>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</si>
  <si>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</si>
  <si>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</si>
  <si>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</si>
  <si>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</si>
  <si>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</si>
  <si>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</si>
  <si>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</si>
  <si>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</si>
  <si>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</si>
  <si>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</si>
  <si>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</si>
  <si>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</si>
  <si>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</si>
  <si>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</si>
  <si>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</si>
  <si>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</si>
  <si>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</si>
  <si>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</si>
  <si>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</si>
  <si>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</si>
  <si>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</si>
  <si>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</si>
  <si>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</si>
  <si>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</si>
  <si>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</si>
  <si>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</si>
  <si>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</si>
  <si>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</si>
  <si>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</si>
  <si>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</si>
  <si>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</si>
  <si>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</si>
  <si>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</si>
  <si>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</si>
  <si>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</si>
  <si>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</si>
  <si>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</si>
  <si>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</si>
  <si>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</si>
  <si>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</si>
  <si>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</si>
  <si>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</si>
  <si>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</si>
  <si>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</si>
  <si>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</si>
  <si>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</si>
  <si>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</si>
  <si>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</si>
  <si>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</si>
  <si>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</si>
  <si>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</si>
  <si>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</si>
  <si>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</si>
  <si>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</si>
  <si>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</si>
  <si>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</si>
  <si>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</si>
  <si>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</si>
  <si>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</si>
  <si>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</si>
  <si>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</si>
  <si>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</si>
  <si>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</si>
  <si>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</si>
  <si>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</si>
  <si>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</si>
  <si>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</si>
  <si>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</si>
  <si>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</si>
  <si>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</si>
  <si>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</si>
  <si>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</si>
  <si>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</si>
  <si>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</si>
  <si>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</si>
  <si>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</si>
  <si>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</si>
  <si>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</si>
  <si>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</si>
  <si>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</si>
  <si>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</si>
  <si>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</si>
  <si>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</si>
  <si>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</si>
  <si>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</si>
  <si>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</si>
  <si>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</si>
  <si>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</si>
  <si>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</si>
  <si>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</si>
  <si>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</si>
  <si>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</si>
  <si>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</si>
  <si>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</si>
  <si>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</si>
  <si>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</si>
  <si>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</si>
  <si>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</si>
  <si>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</si>
  <si>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</si>
  <si>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</si>
  <si>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</si>
  <si>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</si>
  <si>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</si>
  <si>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</si>
  <si>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</si>
  <si>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</si>
  <si>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</si>
  <si>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</si>
  <si>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</si>
  <si>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</si>
  <si>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</si>
  <si>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</si>
  <si>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</si>
  <si>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</si>
  <si>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</si>
  <si>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</si>
  <si>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</si>
  <si>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</si>
  <si>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</si>
  <si>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</si>
  <si>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</si>
  <si>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</si>
  <si>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</si>
  <si>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</si>
  <si>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</si>
  <si>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</si>
  <si>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</si>
  <si>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</si>
  <si>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</si>
  <si>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</si>
  <si>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</si>
  <si>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</si>
  <si>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</si>
  <si>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</si>
  <si>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</si>
  <si>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</si>
  <si>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</si>
  <si>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</si>
  <si>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</si>
  <si>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</si>
  <si>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</si>
  <si>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</si>
  <si>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</si>
  <si>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</si>
  <si>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</si>
  <si>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</si>
  <si>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</si>
  <si>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</si>
  <si>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</si>
  <si>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</si>
  <si>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</si>
  <si>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</si>
  <si>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</si>
  <si>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</si>
  <si>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</si>
  <si>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</si>
  <si>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</si>
  <si>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</si>
  <si>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</si>
  <si>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</si>
  <si>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</si>
  <si>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</si>
  <si>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</si>
  <si>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</si>
  <si>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</si>
  <si>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</si>
  <si>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</si>
  <si>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</si>
  <si>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</si>
  <si>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</si>
  <si>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</si>
  <si>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</si>
  <si>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</si>
  <si>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</si>
  <si>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</si>
  <si>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</si>
  <si>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</si>
  <si>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</si>
  <si>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</si>
  <si>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</si>
  <si>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</si>
  <si>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</si>
  <si>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</si>
  <si>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</si>
  <si>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</si>
  <si>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</si>
  <si>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</si>
  <si>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</si>
  <si>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</si>
  <si>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</si>
  <si>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</si>
  <si>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</si>
  <si>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</si>
  <si>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</si>
  <si>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</si>
  <si>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</si>
  <si>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</si>
  <si>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</si>
  <si>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</si>
  <si>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</si>
  <si>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</si>
  <si>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</si>
  <si>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</si>
  <si>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</si>
  <si>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</si>
  <si>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</si>
  <si>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</si>
  <si>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</si>
  <si>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</si>
  <si>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</si>
  <si>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</si>
  <si>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</si>
  <si>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</si>
  <si>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</si>
  <si>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</si>
  <si>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</si>
  <si>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</si>
  <si>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</si>
  <si>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</si>
  <si>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</si>
  <si>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</si>
  <si>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</si>
  <si>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</si>
  <si>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</si>
  <si>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</si>
  <si>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</si>
  <si>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</si>
  <si>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</si>
  <si>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</si>
  <si>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</si>
  <si>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</si>
  <si>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</si>
  <si>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</si>
  <si>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</si>
  <si>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</si>
  <si>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</si>
  <si>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</si>
  <si>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</si>
  <si>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</si>
  <si>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</si>
  <si>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</si>
  <si>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</si>
  <si>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</si>
  <si>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</si>
  <si>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</si>
  <si>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</si>
  <si>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</si>
  <si>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</si>
  <si>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</si>
  <si>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</si>
  <si>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</si>
  <si>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</si>
  <si>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</si>
  <si>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</si>
  <si>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</si>
  <si>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</si>
  <si>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</si>
  <si>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</si>
  <si>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</si>
  <si>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</si>
  <si>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</si>
  <si>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</si>
  <si>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</si>
  <si>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</si>
  <si>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</si>
  <si>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</si>
  <si>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</si>
  <si>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</si>
  <si>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</si>
  <si>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</si>
  <si>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</si>
  <si>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</si>
  <si>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</si>
  <si>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</si>
  <si>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</si>
  <si>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</si>
  <si>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</si>
  <si>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</si>
  <si>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</si>
  <si>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</si>
  <si>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</si>
  <si>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</si>
  <si>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</si>
  <si>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</si>
  <si>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</si>
  <si>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</si>
  <si>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</si>
  <si>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</si>
  <si>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</si>
  <si>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</si>
  <si>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</si>
  <si>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</si>
  <si>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</si>
  <si>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</si>
  <si>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</si>
  <si>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</si>
  <si>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</si>
  <si>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</si>
  <si>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</si>
  <si>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</si>
  <si>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</si>
  <si>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</si>
  <si>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</si>
  <si>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</si>
  <si>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</si>
  <si>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</si>
  <si>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</si>
  <si>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</si>
  <si>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</si>
  <si>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</si>
  <si>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</si>
  <si>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</si>
  <si>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</si>
  <si>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</si>
  <si>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</si>
  <si>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</si>
  <si>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</si>
  <si>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</si>
  <si>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</si>
  <si>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</si>
  <si>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</si>
  <si>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</si>
  <si>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</si>
  <si>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</si>
  <si>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</si>
  <si>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</si>
  <si>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</si>
  <si>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</si>
  <si>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</si>
  <si>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</si>
  <si>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</si>
  <si>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</si>
  <si>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</si>
  <si>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</si>
  <si>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</si>
  <si>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</si>
  <si>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</si>
  <si>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</si>
  <si>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</si>
  <si>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</si>
  <si>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</si>
  <si>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</si>
  <si>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</si>
  <si>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</si>
  <si>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</si>
  <si>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</si>
  <si>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</si>
  <si>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</si>
  <si>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</si>
  <si>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</si>
  <si>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</si>
  <si>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</si>
  <si>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</si>
  <si>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</si>
  <si>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</si>
  <si>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</si>
  <si>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</si>
  <si>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</si>
  <si>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</si>
  <si>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</si>
  <si>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</si>
  <si>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</si>
  <si>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</si>
  <si>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</si>
  <si>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</si>
  <si>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</si>
  <si>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</si>
  <si>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</si>
  <si>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</si>
  <si>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</si>
  <si>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</si>
  <si>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</si>
  <si>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</si>
  <si>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</si>
  <si>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</si>
  <si>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</si>
  <si>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</si>
  <si>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</si>
  <si>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</si>
  <si>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</si>
  <si>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</si>
  <si>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</si>
  <si>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</si>
  <si>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</si>
  <si>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</si>
  <si>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</si>
  <si>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</si>
  <si>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</si>
  <si>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</si>
  <si>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</si>
  <si>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</si>
  <si>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</si>
  <si>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</si>
  <si>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</si>
  <si>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</si>
  <si>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</si>
  <si>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</si>
  <si>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</si>
  <si>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</si>
  <si>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</si>
  <si>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</si>
  <si>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</si>
  <si>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</si>
  <si>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</si>
  <si>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</si>
  <si>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</si>
  <si>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</si>
  <si>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</si>
  <si>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</si>
  <si>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</si>
  <si>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</si>
  <si>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</si>
  <si>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</si>
  <si>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</si>
  <si>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</si>
  <si>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</si>
  <si>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</si>
  <si>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</si>
  <si>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</si>
  <si>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</si>
  <si>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</si>
  <si>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</si>
  <si>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</si>
  <si>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</si>
  <si>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</si>
  <si>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</si>
  <si>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</si>
  <si>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</si>
  <si>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</si>
  <si>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</si>
  <si>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</si>
  <si>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</si>
  <si>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</si>
  <si>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</si>
  <si>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</si>
  <si>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</si>
  <si>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</si>
  <si>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</si>
  <si>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</si>
  <si>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</si>
  <si>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</si>
  <si>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</si>
  <si>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</si>
  <si>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</si>
  <si>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</si>
  <si>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</si>
  <si>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</si>
  <si>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</si>
  <si>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</si>
  <si>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</si>
  <si>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</si>
  <si>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</si>
  <si>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</si>
  <si>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</si>
  <si>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</si>
  <si>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</si>
  <si>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</si>
  <si>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</si>
  <si>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</si>
  <si>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</si>
  <si>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</si>
  <si>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</si>
  <si>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</si>
  <si>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</si>
  <si>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</si>
  <si>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</si>
  <si>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</si>
  <si>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</si>
  <si>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</si>
  <si>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</si>
  <si>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</si>
  <si>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</si>
  <si>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</si>
  <si>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</si>
  <si>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</si>
  <si>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</si>
  <si>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</si>
  <si>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</si>
  <si>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</si>
  <si>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</si>
  <si>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</si>
  <si>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</si>
  <si>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</si>
  <si>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</si>
  <si>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</si>
  <si>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</si>
  <si>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</si>
  <si>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</si>
  <si>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</si>
  <si>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</si>
  <si>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</si>
  <si>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</si>
  <si>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</si>
  <si>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</si>
  <si>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</si>
  <si>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</si>
  <si>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</si>
  <si>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</si>
  <si>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</si>
  <si>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</si>
  <si>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</si>
  <si>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</si>
  <si>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</si>
  <si>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</si>
  <si>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</si>
  <si>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</si>
  <si>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</si>
  <si>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</si>
  <si>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</si>
  <si>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</si>
  <si>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</si>
  <si>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</si>
  <si>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</si>
  <si>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</si>
  <si>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</si>
  <si>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</si>
  <si>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</si>
  <si>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</si>
  <si>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</si>
  <si>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</si>
  <si>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</si>
  <si>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</si>
  <si>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</si>
  <si>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</si>
  <si>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</si>
  <si>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</si>
  <si>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</si>
  <si>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</si>
  <si>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</si>
  <si>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</si>
  <si>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</si>
  <si>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</si>
  <si>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</si>
  <si>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</si>
  <si>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</si>
  <si>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</si>
  <si>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</si>
  <si>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</si>
  <si>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</si>
  <si>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</si>
  <si>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</si>
  <si>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</si>
  <si>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</si>
  <si>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</si>
  <si>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</si>
  <si>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</si>
  <si>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</si>
  <si>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</si>
  <si>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</si>
  <si>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</si>
  <si>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</si>
  <si>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</si>
  <si>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</si>
  <si>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</si>
  <si>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</si>
  <si>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</si>
  <si>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</si>
  <si>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</si>
  <si>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</si>
  <si>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</si>
  <si>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</si>
  <si>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</si>
  <si>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</si>
  <si>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</si>
  <si>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</si>
  <si>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</si>
  <si>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</si>
  <si>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</si>
  <si>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</si>
  <si>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</si>
  <si>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</si>
  <si>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</si>
  <si>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</si>
  <si>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</si>
  <si>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</si>
  <si>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</si>
  <si>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</si>
  <si>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</si>
  <si>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</si>
  <si>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</si>
  <si>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</si>
  <si>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</si>
  <si>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</si>
  <si>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</si>
  <si>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</si>
  <si>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</si>
  <si>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</si>
  <si>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</si>
  <si>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</si>
  <si>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</si>
  <si>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</si>
  <si>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</si>
  <si>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</si>
  <si>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</si>
  <si>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</si>
  <si>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</si>
  <si>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</si>
  <si>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</si>
  <si>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</si>
  <si>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</si>
  <si>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</si>
  <si>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</si>
  <si>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</si>
  <si>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</si>
  <si>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</si>
  <si>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</si>
  <si>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</si>
  <si>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</si>
  <si>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</si>
  <si>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</si>
  <si>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</si>
  <si>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</si>
  <si>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</si>
  <si>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</si>
  <si>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</si>
  <si>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</si>
  <si>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</si>
  <si>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</si>
  <si>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</si>
  <si>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</si>
  <si>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</si>
  <si>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</si>
  <si>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</si>
  <si>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</si>
  <si>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</si>
  <si>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</si>
  <si>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</si>
  <si>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</si>
  <si>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</si>
  <si>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</si>
  <si>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</si>
  <si>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</si>
  <si>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</si>
  <si>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</si>
  <si>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</si>
  <si>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</si>
  <si>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</si>
  <si>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</si>
  <si>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</si>
  <si>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</si>
  <si>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</si>
  <si>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</si>
  <si>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</si>
  <si>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</si>
  <si>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</si>
  <si>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</si>
  <si>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</si>
  <si>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</si>
  <si>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</si>
  <si>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</si>
  <si>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</si>
  <si>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</si>
  <si>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</si>
  <si>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</si>
  <si>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</si>
  <si>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</si>
  <si>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</si>
  <si>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</si>
  <si>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</si>
  <si>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</si>
  <si>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</si>
  <si>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</si>
  <si>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</si>
  <si>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</si>
  <si>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</si>
  <si>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</si>
  <si>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</si>
  <si>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</si>
  <si>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</si>
  <si>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</si>
  <si>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</si>
  <si>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</si>
  <si>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</si>
  <si>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</si>
  <si>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</si>
  <si>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</si>
  <si>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</si>
  <si>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</si>
  <si>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</si>
  <si>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</si>
  <si>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</si>
  <si>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</si>
  <si>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</si>
  <si>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</si>
  <si>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</si>
  <si>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</si>
  <si>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</si>
  <si>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</si>
  <si>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</si>
  <si>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</si>
  <si>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</si>
  <si>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</si>
  <si>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</si>
  <si>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</si>
  <si>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</si>
  <si>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</si>
  <si>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</si>
  <si>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</si>
  <si>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</si>
  <si>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</si>
  <si>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</si>
  <si>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</si>
  <si>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</si>
  <si>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</si>
  <si>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</si>
  <si>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</si>
  <si>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</si>
  <si>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</si>
  <si>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</si>
  <si>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</si>
  <si>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</si>
  <si>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</si>
  <si>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</si>
  <si>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</si>
  <si>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</si>
  <si>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</si>
  <si>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</si>
  <si>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</si>
  <si>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</si>
  <si>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</si>
  <si>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</si>
  <si>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</si>
  <si>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</si>
  <si>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</si>
  <si>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</si>
  <si>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</si>
  <si>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</si>
  <si>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</si>
  <si>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</si>
  <si>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</si>
  <si>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</si>
  <si>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</si>
  <si>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</si>
  <si>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</si>
  <si>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</si>
  <si>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</si>
  <si>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</si>
  <si>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</si>
  <si>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</si>
  <si>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</si>
  <si>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</si>
  <si>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</si>
  <si>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</si>
  <si>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</si>
  <si>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</si>
  <si>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</si>
  <si>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</si>
  <si>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</si>
  <si>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</si>
  <si>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</si>
  <si>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</si>
  <si>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</si>
  <si>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</si>
  <si>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</si>
  <si>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</si>
  <si>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</si>
  <si>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</si>
  <si>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</si>
  <si>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</si>
  <si>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</si>
  <si>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</si>
  <si>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</si>
  <si>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</si>
  <si>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</si>
  <si>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</si>
  <si>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</si>
  <si>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</si>
  <si>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</si>
  <si>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</si>
  <si>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</si>
  <si>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</si>
  <si>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</si>
  <si>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</si>
  <si>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</si>
  <si>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</si>
  <si>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</si>
  <si>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</si>
  <si>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</si>
  <si>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</si>
  <si>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</si>
  <si>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</si>
  <si>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</si>
  <si>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</si>
  <si>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</si>
  <si>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</si>
  <si>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</si>
  <si>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</si>
  <si>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</si>
  <si>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</si>
  <si>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</si>
  <si>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</si>
  <si>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</si>
  <si>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</si>
  <si>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</si>
  <si>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</si>
  <si>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</si>
  <si>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</si>
  <si>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</si>
  <si>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</si>
  <si>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</si>
  <si>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</si>
  <si>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</si>
  <si>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</si>
  <si>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</si>
  <si>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</si>
  <si>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</si>
  <si>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</si>
  <si>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</si>
  <si>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</si>
  <si>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</si>
  <si>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</si>
  <si>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</si>
  <si>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</si>
  <si>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</si>
  <si>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</si>
  <si>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</si>
  <si>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</si>
  <si>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</si>
  <si>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</si>
  <si>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</si>
  <si>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</si>
  <si>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</si>
  <si>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</si>
  <si>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</si>
  <si>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</si>
  <si>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</si>
  <si>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</si>
  <si>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</si>
  <si>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</si>
  <si>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</si>
  <si>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</si>
  <si>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</si>
  <si>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</si>
  <si>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</si>
  <si>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</si>
  <si>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</si>
  <si>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</si>
  <si>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</si>
  <si>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</si>
  <si>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</si>
  <si>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</si>
  <si>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</si>
  <si>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</si>
  <si>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</si>
  <si>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</si>
  <si>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</si>
  <si>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</si>
  <si>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</si>
  <si>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</si>
  <si>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</si>
  <si>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</si>
  <si>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</si>
  <si>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</si>
  <si>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</si>
  <si>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</si>
  <si>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</si>
  <si>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</si>
  <si>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</si>
  <si>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</si>
  <si>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</si>
  <si>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</si>
  <si>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</si>
  <si>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</si>
  <si>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</si>
  <si>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</si>
  <si>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</si>
  <si>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</si>
  <si>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</si>
  <si>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</si>
  <si>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</si>
  <si>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</si>
  <si>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</si>
  <si>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</si>
  <si>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</si>
  <si>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</si>
  <si>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</si>
  <si>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</si>
  <si>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</si>
  <si>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</si>
  <si>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</si>
  <si>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</si>
  <si>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</si>
  <si>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</si>
  <si>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</si>
  <si>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</si>
  <si>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</si>
  <si>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</si>
  <si>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</si>
  <si>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</si>
  <si>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</si>
  <si>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</si>
  <si>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</si>
  <si>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</si>
  <si>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</si>
  <si>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</si>
  <si>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</si>
  <si>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</si>
  <si>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</si>
  <si>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</si>
  <si>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</si>
  <si>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</si>
  <si>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</si>
  <si>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</si>
  <si>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</si>
  <si>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</si>
  <si>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</si>
  <si>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</si>
  <si>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</si>
  <si>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</si>
  <si>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</si>
  <si>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</si>
  <si>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</si>
  <si>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</si>
  <si>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</si>
  <si>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</si>
  <si>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</si>
  <si>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</si>
  <si>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</si>
  <si>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</si>
  <si>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</si>
  <si>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</si>
  <si>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</si>
  <si>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</si>
  <si>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</si>
  <si>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</si>
  <si>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</si>
  <si>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</si>
  <si>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</si>
  <si>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</si>
  <si>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</si>
  <si>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</si>
  <si>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</si>
  <si>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</si>
  <si>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</si>
  <si>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</si>
  <si>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</si>
  <si>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</si>
  <si>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</si>
  <si>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</si>
  <si>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</si>
  <si>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</si>
  <si>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</si>
  <si>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</si>
  <si>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</si>
  <si>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</si>
  <si>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</si>
  <si>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</si>
  <si>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</si>
  <si>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</si>
  <si>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</si>
  <si>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</si>
  <si>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</si>
  <si>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</si>
  <si>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</si>
  <si>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</si>
  <si>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</si>
  <si>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</si>
  <si>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</si>
  <si>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</si>
  <si>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</si>
  <si>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</si>
  <si>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</si>
  <si>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</si>
  <si>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</si>
  <si>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</si>
  <si>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</si>
  <si>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</si>
  <si>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</si>
  <si>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</si>
  <si>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</si>
  <si>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</si>
  <si>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</si>
  <si>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</si>
  <si>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</si>
  <si>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</si>
  <si>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</si>
  <si>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</si>
  <si>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</si>
  <si>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</si>
  <si>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</si>
  <si>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</si>
  <si>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</si>
  <si>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</si>
  <si>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</si>
  <si>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</si>
  <si>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</si>
  <si>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</si>
  <si>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</si>
  <si>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</si>
  <si>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</si>
  <si>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</si>
  <si>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</si>
  <si>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</si>
  <si>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</si>
  <si>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</si>
  <si>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</si>
  <si>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</si>
  <si>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</si>
  <si>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</si>
  <si>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</si>
  <si>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</si>
  <si>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</si>
  <si>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</si>
  <si>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</si>
  <si>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</si>
  <si>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</si>
  <si>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</si>
  <si>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</si>
  <si>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</si>
  <si>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</si>
  <si>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</si>
  <si>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</si>
  <si>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</si>
  <si>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</si>
  <si>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</si>
  <si>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</si>
  <si>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</si>
  <si>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</si>
  <si>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</si>
  <si>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</si>
  <si>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</si>
  <si>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</si>
  <si>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</si>
  <si>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</si>
  <si>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</si>
  <si>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</si>
  <si>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</si>
  <si>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</si>
  <si>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</si>
  <si>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</si>
  <si>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</si>
  <si>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</si>
  <si>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</si>
  <si>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</si>
  <si>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</si>
  <si>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</si>
  <si>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</si>
  <si>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</si>
  <si>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</si>
  <si>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</si>
  <si>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</si>
  <si>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</si>
  <si>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</si>
  <si>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</si>
  <si>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</si>
  <si>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</si>
  <si>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</si>
  <si>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</si>
  <si>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</si>
  <si>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</si>
  <si>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</si>
  <si>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</si>
  <si>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</si>
  <si>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</si>
  <si>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</si>
  <si>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</si>
  <si>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</si>
  <si>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</si>
  <si>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</si>
  <si>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</si>
  <si>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</si>
  <si>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</si>
  <si>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</si>
  <si>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</si>
  <si>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</si>
  <si>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</si>
  <si>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</si>
  <si>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</si>
  <si>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</si>
  <si>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</si>
  <si>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</si>
  <si>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</si>
  <si>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</si>
  <si>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</si>
  <si>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</si>
  <si>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</si>
  <si>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</si>
  <si>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</si>
  <si>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</si>
  <si>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</si>
  <si>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</si>
  <si>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</si>
  <si>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</si>
  <si>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</si>
  <si>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</si>
  <si>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</si>
  <si>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</si>
  <si>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</si>
  <si>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</si>
  <si>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</si>
  <si>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</si>
  <si>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</si>
  <si>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</si>
  <si>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</si>
  <si>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</si>
  <si>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</si>
  <si>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</si>
  <si>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</si>
  <si>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</si>
  <si>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</si>
  <si>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</si>
  <si>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</si>
  <si>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</si>
  <si>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</si>
  <si>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</si>
  <si>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</si>
  <si>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</si>
  <si>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</si>
  <si>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</si>
  <si>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</si>
  <si>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</si>
  <si>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</si>
  <si>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</si>
  <si>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</si>
  <si>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</si>
  <si>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</si>
  <si>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</si>
  <si>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</si>
  <si>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</si>
  <si>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</si>
  <si>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</si>
  <si>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</si>
  <si>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</si>
  <si>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</si>
  <si>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</si>
  <si>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</si>
  <si>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</si>
  <si>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</si>
  <si>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</si>
  <si>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</si>
  <si>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</si>
  <si>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</si>
  <si>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</si>
  <si>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</si>
  <si>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</si>
  <si>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</si>
  <si>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</si>
  <si>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</si>
  <si>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</si>
  <si>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</si>
  <si>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</si>
  <si>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</si>
  <si>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</si>
  <si>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</si>
  <si>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</si>
  <si>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</si>
  <si>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</si>
  <si>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</si>
  <si>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</si>
  <si>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</si>
  <si>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</si>
  <si>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</si>
  <si>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</si>
  <si>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</si>
  <si>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</si>
  <si>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</si>
  <si>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</si>
  <si>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</si>
  <si>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</si>
  <si>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</si>
  <si>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</si>
  <si>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</si>
  <si>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</si>
  <si>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</si>
  <si>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</si>
  <si>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</si>
  <si>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</si>
  <si>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</si>
  <si>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</si>
  <si>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</si>
  <si>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</si>
  <si>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</si>
  <si>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</si>
  <si>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</si>
  <si>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</si>
  <si>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</si>
  <si>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</si>
  <si>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</si>
  <si>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</si>
  <si>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</si>
  <si>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</si>
  <si>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</si>
  <si>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</si>
  <si>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</si>
  <si>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</si>
  <si>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</si>
  <si>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</si>
  <si>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</si>
  <si>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</si>
  <si>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</si>
  <si>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</si>
  <si>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</si>
  <si>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</si>
  <si>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</si>
  <si>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</si>
  <si>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</si>
  <si>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</si>
  <si>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</si>
  <si>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</si>
  <si>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</si>
  <si>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</si>
  <si>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</si>
  <si>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</si>
  <si>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</si>
  <si>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</si>
  <si>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</si>
  <si>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</si>
  <si>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</si>
  <si>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</si>
  <si>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</si>
  <si>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</si>
  <si>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</si>
  <si>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</si>
  <si>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</si>
  <si>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</si>
  <si>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</si>
  <si>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</si>
  <si>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</si>
  <si>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</si>
  <si>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</si>
  <si>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</si>
  <si>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</si>
  <si>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</si>
  <si>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</si>
  <si>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</si>
  <si>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</si>
  <si>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</si>
  <si>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</si>
  <si>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</si>
  <si>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</si>
  <si>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</si>
  <si>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</si>
  <si>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</si>
  <si>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</si>
  <si>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</si>
  <si>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</si>
  <si>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</si>
  <si>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</si>
  <si>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</si>
  <si>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</si>
  <si>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</si>
  <si>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</si>
  <si>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</si>
  <si>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</si>
  <si>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</si>
  <si>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</si>
  <si>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</si>
  <si>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</si>
  <si>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</si>
  <si>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</si>
  <si>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</si>
  <si>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</si>
  <si>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</si>
  <si>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</si>
  <si>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</si>
  <si>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</si>
  <si>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</si>
  <si>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</si>
  <si>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</si>
  <si>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</si>
  <si>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</si>
  <si>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</si>
  <si>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</si>
  <si>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</si>
  <si>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</si>
  <si>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</si>
  <si>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</si>
  <si>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</si>
  <si>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</si>
  <si>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</si>
  <si>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</si>
  <si>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</si>
  <si>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</si>
  <si>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</si>
  <si>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</si>
  <si>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</si>
  <si>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</si>
  <si>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</si>
  <si>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</si>
  <si>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</si>
  <si>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</si>
  <si>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</si>
  <si>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</si>
  <si>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</si>
  <si>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</si>
  <si>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</si>
  <si>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</si>
  <si>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</si>
  <si>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</si>
  <si>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</si>
  <si>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</si>
  <si>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</si>
  <si>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</si>
  <si>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</si>
  <si>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</si>
  <si>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</si>
  <si>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</si>
  <si>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</si>
  <si>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</si>
  <si>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</si>
  <si>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</si>
  <si>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</si>
  <si>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</si>
  <si>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</si>
  <si>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</si>
  <si>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</si>
  <si>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</si>
  <si>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</si>
  <si>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</si>
  <si>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</si>
  <si>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</si>
  <si>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</si>
  <si>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</si>
  <si>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</si>
  <si>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</si>
  <si>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</si>
  <si>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</si>
  <si>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</si>
  <si>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</si>
  <si>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</si>
  <si>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</si>
  <si>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</si>
  <si>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</si>
  <si>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</si>
  <si>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</si>
  <si>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</si>
  <si>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</si>
  <si>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</si>
  <si>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</si>
  <si>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</si>
  <si>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</si>
  <si>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</si>
  <si>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</si>
  <si>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</si>
  <si>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</si>
  <si>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</si>
  <si>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</si>
  <si>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</si>
  <si>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</si>
  <si>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</si>
  <si>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</si>
  <si>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</si>
  <si>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</si>
  <si>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</si>
  <si>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</si>
  <si>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</si>
  <si>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</si>
  <si>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</si>
  <si>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</si>
  <si>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</si>
  <si>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</si>
  <si>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</si>
  <si>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</si>
  <si>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</si>
  <si>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</si>
  <si>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</si>
  <si>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</si>
  <si>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</si>
  <si>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</si>
  <si>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</si>
  <si>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</si>
  <si>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</si>
  <si>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</si>
  <si>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</si>
  <si>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</si>
  <si>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</si>
  <si>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</si>
  <si>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</si>
  <si>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</si>
  <si>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</si>
  <si>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</si>
  <si>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</si>
  <si>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</si>
  <si>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</si>
  <si>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</si>
  <si>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</si>
  <si>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</si>
  <si>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</si>
  <si>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</si>
  <si>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</si>
  <si>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</si>
  <si>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</si>
  <si>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</si>
  <si>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</si>
  <si>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</si>
  <si>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</si>
  <si>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</si>
  <si>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</si>
  <si>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</si>
  <si>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</si>
  <si>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</si>
  <si>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</si>
  <si>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</si>
  <si>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</si>
  <si>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</si>
  <si>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</si>
  <si>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</si>
  <si>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</si>
  <si>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</si>
  <si>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</si>
  <si>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</si>
  <si>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</si>
  <si>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</si>
  <si>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</si>
  <si>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</si>
  <si>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</si>
  <si>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</si>
  <si>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</si>
  <si>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</si>
  <si>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</si>
  <si>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</si>
  <si>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</si>
  <si>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</si>
  <si>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</si>
  <si>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</si>
  <si>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</si>
  <si>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</si>
  <si>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</si>
  <si>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</si>
  <si>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</si>
  <si>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</si>
  <si>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</si>
  <si>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</si>
  <si>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</si>
  <si>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</si>
  <si>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</si>
  <si>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</si>
  <si>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</si>
  <si>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</si>
  <si>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</si>
  <si>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</si>
  <si>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</si>
  <si>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</si>
  <si>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</si>
  <si>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</si>
  <si>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</si>
  <si>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</si>
  <si>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</si>
  <si>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</si>
  <si>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</si>
  <si>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</si>
  <si>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</si>
  <si>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</si>
  <si>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</si>
  <si>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</si>
  <si>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</si>
  <si>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</si>
  <si>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</si>
  <si>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</si>
  <si>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</si>
  <si>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</si>
  <si>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</si>
  <si>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</si>
  <si>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</si>
  <si>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</si>
  <si>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</si>
  <si>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</si>
  <si>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</si>
  <si>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</si>
  <si>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</si>
  <si>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</si>
  <si>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</si>
  <si>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</si>
  <si>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</si>
  <si>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</si>
  <si>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</si>
  <si>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</si>
  <si>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</si>
  <si>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</si>
  <si>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</si>
  <si>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</si>
  <si>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</si>
  <si>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</si>
  <si>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</si>
  <si>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</si>
  <si>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</si>
  <si>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</si>
  <si>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</si>
  <si>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</si>
  <si>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</si>
  <si>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</si>
  <si>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</si>
  <si>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</si>
  <si>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</si>
  <si>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</si>
  <si>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</si>
  <si>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</si>
  <si>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</si>
  <si>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</si>
  <si>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</si>
  <si>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</si>
  <si>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</si>
  <si>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</si>
  <si>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</si>
  <si>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</si>
  <si>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</si>
  <si>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</si>
  <si>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</si>
  <si>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</si>
  <si>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</si>
  <si>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</si>
  <si>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</si>
  <si>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</si>
  <si>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</si>
  <si>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</si>
  <si>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</si>
  <si>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</si>
  <si>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</si>
  <si>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</si>
  <si>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</si>
  <si>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</si>
  <si>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</si>
  <si>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</si>
  <si>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</si>
  <si>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</si>
  <si>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</si>
  <si>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</si>
  <si>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</si>
  <si>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</si>
  <si>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</si>
  <si>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</si>
  <si>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</si>
  <si>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</si>
  <si>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</si>
  <si>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</si>
  <si>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</si>
  <si>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</si>
  <si>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</si>
  <si>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</si>
  <si>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</si>
  <si>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</si>
  <si>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</si>
  <si>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</si>
  <si>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</si>
  <si>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</si>
  <si>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</si>
  <si>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</si>
  <si>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</si>
  <si>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</si>
  <si>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</si>
  <si>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</si>
  <si>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</si>
  <si>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</si>
  <si>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</si>
  <si>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</si>
  <si>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</si>
  <si>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</si>
  <si>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</si>
  <si>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</si>
  <si>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</si>
  <si>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</si>
  <si>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</si>
  <si>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</si>
  <si>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</si>
  <si>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</si>
  <si>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</si>
  <si>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</si>
  <si>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</si>
  <si>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</si>
  <si>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</si>
  <si>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</si>
  <si>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</si>
  <si>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</si>
  <si>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</si>
  <si>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</si>
  <si>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</si>
  <si>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</si>
  <si>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</si>
  <si>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</si>
  <si>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</si>
  <si>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</si>
  <si>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</si>
  <si>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</si>
  <si>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</si>
  <si>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</si>
  <si>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</si>
  <si>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</si>
  <si>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</si>
  <si>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</si>
  <si>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</si>
  <si>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</si>
  <si>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</si>
  <si>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</si>
  <si>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</si>
  <si>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</si>
  <si>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</si>
  <si>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</si>
  <si>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</si>
  <si>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</si>
  <si>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</si>
  <si>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</si>
  <si>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</si>
  <si>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</si>
  <si>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</si>
  <si>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</si>
  <si>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</si>
  <si>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</si>
  <si>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</si>
  <si>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</si>
  <si>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</si>
  <si>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</si>
  <si>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</si>
  <si>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</si>
  <si>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</si>
  <si>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</si>
  <si>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</si>
  <si>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</si>
  <si>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</si>
  <si>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</si>
  <si>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</si>
  <si>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</si>
  <si>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</si>
  <si>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</si>
  <si>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</si>
  <si>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</si>
  <si>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</si>
  <si>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</si>
  <si>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</si>
  <si>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</si>
  <si>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</si>
  <si>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</si>
  <si>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</si>
  <si>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</si>
  <si>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</si>
  <si>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</si>
  <si>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</si>
  <si>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</si>
  <si>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</si>
  <si>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</si>
  <si>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</si>
  <si>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</si>
  <si>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</si>
  <si>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</si>
  <si>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</si>
  <si>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</si>
  <si>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</si>
  <si>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</si>
  <si>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</si>
  <si>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</si>
  <si>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</si>
  <si>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</si>
  <si>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</si>
  <si>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</si>
  <si>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</si>
  <si>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</si>
  <si>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</si>
  <si>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</si>
  <si>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</si>
  <si>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</si>
  <si>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</si>
  <si>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</si>
  <si>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</si>
  <si>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</si>
  <si>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</si>
  <si>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</si>
  <si>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</si>
  <si>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</si>
  <si>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</si>
  <si>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</si>
  <si>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</si>
  <si>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</si>
  <si>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</si>
  <si>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</si>
  <si>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</si>
  <si>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</si>
  <si>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</si>
  <si>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</si>
  <si>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</si>
  <si>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</si>
  <si>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</si>
  <si>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</si>
  <si>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</si>
  <si>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</si>
  <si>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</si>
  <si>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</si>
  <si>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</si>
  <si>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</si>
  <si>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</si>
  <si>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</si>
  <si>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</si>
  <si>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</si>
  <si>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</si>
  <si>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</si>
  <si>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</si>
  <si>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</si>
  <si>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</si>
  <si>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</si>
  <si>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</si>
  <si>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</si>
  <si>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</si>
  <si>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</si>
  <si>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</si>
  <si>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</si>
  <si>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</si>
  <si>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</si>
  <si>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</si>
  <si>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</si>
  <si>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</si>
  <si>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</si>
  <si>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</si>
  <si>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</si>
  <si>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</si>
  <si>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</si>
  <si>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</si>
  <si>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</si>
  <si>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</si>
  <si>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</si>
  <si>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</si>
  <si>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</si>
  <si>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</si>
  <si>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</si>
  <si>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</si>
  <si>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</si>
  <si>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</si>
  <si>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</si>
  <si>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</si>
  <si>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</si>
  <si>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</si>
  <si>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</si>
  <si>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</si>
  <si>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</si>
  <si>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</si>
  <si>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</si>
  <si>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</si>
  <si>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</si>
  <si>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</si>
  <si>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</si>
  <si>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</si>
  <si>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</si>
  <si>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</si>
  <si>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</si>
  <si>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</si>
  <si>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</si>
  <si>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</si>
  <si>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</si>
  <si>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</si>
  <si>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</si>
  <si>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</si>
  <si>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</si>
  <si>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</si>
  <si>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</si>
  <si>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</si>
  <si>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</si>
  <si>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</si>
  <si>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</si>
  <si>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</si>
  <si>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</si>
  <si>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</si>
  <si>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</si>
  <si>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</si>
  <si>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</si>
  <si>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</si>
  <si>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</si>
  <si>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</si>
  <si>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</si>
  <si>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</si>
  <si>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</si>
  <si>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</si>
  <si>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</si>
  <si>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</si>
  <si>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</si>
  <si>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</si>
  <si>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</si>
  <si>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</si>
  <si>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</si>
  <si>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</si>
  <si>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</si>
  <si>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</si>
  <si>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</si>
  <si>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</si>
  <si>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</si>
  <si>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</si>
  <si>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</si>
  <si>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</si>
  <si>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</si>
  <si>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</si>
  <si>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</si>
  <si>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</si>
  <si>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</si>
  <si>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</si>
  <si>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</si>
  <si>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</si>
  <si>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</si>
  <si>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</si>
  <si>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</si>
  <si>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</si>
  <si>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</si>
  <si>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</si>
  <si>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</si>
  <si>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</si>
  <si>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</si>
  <si>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</si>
  <si>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</si>
  <si>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</si>
  <si>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</si>
  <si>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</si>
  <si>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</si>
  <si>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</si>
  <si>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</si>
  <si>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</si>
  <si>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</si>
  <si>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</si>
  <si>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</si>
  <si>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</si>
  <si>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</si>
  <si>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</si>
  <si>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</si>
  <si>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</si>
  <si>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</si>
  <si>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</si>
  <si>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</si>
  <si>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</si>
  <si>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</si>
  <si>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</si>
  <si>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</si>
  <si>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</si>
  <si>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</si>
  <si>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</si>
  <si>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</si>
  <si>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</si>
  <si>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</si>
  <si>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</si>
  <si>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</si>
  <si>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</si>
  <si>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</si>
  <si>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</si>
  <si>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</si>
  <si>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</si>
  <si>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</si>
  <si>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</si>
  <si>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</si>
  <si>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</si>
  <si>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</si>
  <si>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</si>
  <si>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</si>
  <si>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</si>
  <si>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</si>
  <si>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</si>
  <si>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</si>
  <si>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</si>
  <si>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</si>
  <si>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</si>
  <si>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</si>
  <si>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</si>
  <si>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</si>
  <si>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</si>
  <si>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</si>
  <si>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</si>
  <si>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</si>
  <si>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</si>
  <si>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</si>
  <si>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</si>
  <si>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</si>
  <si>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</si>
  <si>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</si>
  <si>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</si>
  <si>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</si>
  <si>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</si>
  <si>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</si>
  <si>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</si>
  <si>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</si>
  <si>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</si>
  <si>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</si>
  <si>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</si>
  <si>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</si>
  <si>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</si>
  <si>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</si>
  <si>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</si>
  <si>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</si>
  <si>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</si>
  <si>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</si>
  <si>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</si>
  <si>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</si>
  <si>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</si>
  <si>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</si>
  <si>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</si>
  <si>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</si>
  <si>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</si>
  <si>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</si>
  <si>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</si>
  <si>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</si>
  <si>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</si>
  <si>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</si>
  <si>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</si>
  <si>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</si>
  <si>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</si>
  <si>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</si>
  <si>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</si>
  <si>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</si>
  <si>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</si>
  <si>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</si>
  <si>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</si>
  <si>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</si>
  <si>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</si>
  <si>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</si>
  <si>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</si>
  <si>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</si>
  <si>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</si>
  <si>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</si>
  <si>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</si>
  <si>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</si>
  <si>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</si>
  <si>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</si>
  <si>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</si>
  <si>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</si>
  <si>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</si>
  <si>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</si>
  <si>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</si>
  <si>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</si>
  <si>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</si>
  <si>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</si>
  <si>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</si>
  <si>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</si>
  <si>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</si>
  <si>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</si>
  <si>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</si>
  <si>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</si>
  <si>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</si>
  <si>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</si>
  <si>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</si>
  <si>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</si>
  <si>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</si>
  <si>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</si>
  <si>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</si>
  <si>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</si>
  <si>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</si>
  <si>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</si>
  <si>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</si>
  <si>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</si>
  <si>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</si>
  <si>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</si>
  <si>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</si>
  <si>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</si>
  <si>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</si>
  <si>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</si>
  <si>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</si>
  <si>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</si>
  <si>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</si>
  <si>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</si>
  <si>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</si>
  <si>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</si>
  <si>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</si>
  <si>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</si>
  <si>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</si>
  <si>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</si>
  <si>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</si>
  <si>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</si>
  <si>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</si>
  <si>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</si>
  <si>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</si>
  <si>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</si>
  <si>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</si>
  <si>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</si>
  <si>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</si>
  <si>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</si>
  <si>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</si>
  <si>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</si>
  <si>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</si>
  <si>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</si>
  <si>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</si>
  <si>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</si>
  <si>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</si>
  <si>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</si>
  <si>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</si>
  <si>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</si>
  <si>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</si>
  <si>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</si>
  <si>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</si>
  <si>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</si>
  <si>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</si>
  <si>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</si>
  <si>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</si>
  <si>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</si>
  <si>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</si>
  <si>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</si>
  <si>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</si>
  <si>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</si>
  <si>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</si>
  <si>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</si>
  <si>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</si>
  <si>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</si>
  <si>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</si>
  <si>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</si>
  <si>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</si>
  <si>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</si>
  <si>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</si>
  <si>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</si>
  <si>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</si>
  <si>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</si>
  <si>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</si>
  <si>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</si>
  <si>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</si>
  <si>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</si>
  <si>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</si>
  <si>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</si>
  <si>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</si>
  <si>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</si>
  <si>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</si>
  <si>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</si>
  <si>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</si>
  <si>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</si>
  <si>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</si>
  <si>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</si>
  <si>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</si>
  <si>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</si>
  <si>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</si>
  <si>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</si>
  <si>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</si>
  <si>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</si>
  <si>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</si>
  <si>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</si>
  <si>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</si>
  <si>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</si>
  <si>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</si>
  <si>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</si>
  <si>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</si>
  <si>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</si>
  <si>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</si>
  <si>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</si>
  <si>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</si>
  <si>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</si>
  <si>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</si>
  <si>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</si>
  <si>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</si>
  <si>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</si>
  <si>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</si>
  <si>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</si>
  <si>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</si>
  <si>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</si>
  <si>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</si>
  <si>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</si>
  <si>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</si>
  <si>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</si>
  <si>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</si>
  <si>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</si>
  <si>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</si>
  <si>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</si>
  <si>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</si>
  <si>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</si>
  <si>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</si>
  <si>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</si>
  <si>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</si>
  <si>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</si>
  <si>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</si>
  <si>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</si>
  <si>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</si>
  <si>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</si>
  <si>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</si>
  <si>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</si>
  <si>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</si>
  <si>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</si>
  <si>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</si>
  <si>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</si>
  <si>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</si>
  <si>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</si>
  <si>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</si>
  <si>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</si>
  <si>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</si>
  <si>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</si>
  <si>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</si>
  <si>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</si>
  <si>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</si>
  <si>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</si>
  <si>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</si>
  <si>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</si>
  <si>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</si>
  <si>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</si>
  <si>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</si>
  <si>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</si>
  <si>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</si>
  <si>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</si>
  <si>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</si>
  <si>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</si>
  <si>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</si>
  <si>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</si>
  <si>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</si>
  <si>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</si>
  <si>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</si>
  <si>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</si>
  <si>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</si>
  <si>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</si>
  <si>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</si>
  <si>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</si>
  <si>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</si>
  <si>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</si>
  <si>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</si>
  <si>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</si>
  <si>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</si>
  <si>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</si>
  <si>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</si>
  <si>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</si>
  <si>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</si>
  <si>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</si>
  <si>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</si>
  <si>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</si>
  <si>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</si>
  <si>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</si>
  <si>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</si>
  <si>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</si>
  <si>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</si>
  <si>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</si>
  <si>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</si>
  <si>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</si>
  <si>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</si>
  <si>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</si>
  <si>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</si>
  <si>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</si>
  <si>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</si>
  <si>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</si>
  <si>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</si>
  <si>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</si>
  <si>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</si>
  <si>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</si>
  <si>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</si>
  <si>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</si>
  <si>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</si>
  <si>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</si>
  <si>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</si>
  <si>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</si>
  <si>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</si>
  <si>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</si>
  <si>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</si>
  <si>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</si>
  <si>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</si>
  <si>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</si>
  <si>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</si>
  <si>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</si>
  <si>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</si>
  <si>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</si>
  <si>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</si>
  <si>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</si>
  <si>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</si>
  <si>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</si>
  <si>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</si>
  <si>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</si>
  <si>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</si>
  <si>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</si>
  <si>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</si>
  <si>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</si>
  <si>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</si>
  <si>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</si>
  <si>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</si>
  <si>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</si>
  <si>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</si>
  <si>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</si>
  <si>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</si>
  <si>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</si>
  <si>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</si>
  <si>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</si>
  <si>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</si>
  <si>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</si>
  <si>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</si>
  <si>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</si>
  <si>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</si>
  <si>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</si>
  <si>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</si>
  <si>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</si>
  <si>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</si>
  <si>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</si>
  <si>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</si>
  <si>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</si>
  <si>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</si>
  <si>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</si>
  <si>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</si>
  <si>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</si>
  <si>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</si>
  <si>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</si>
  <si>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</si>
  <si>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</si>
  <si>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</si>
  <si>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</si>
  <si>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</si>
  <si>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</si>
  <si>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</si>
  <si>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</si>
  <si>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</si>
  <si>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</si>
  <si>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</si>
  <si>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</si>
  <si>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</si>
  <si>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</si>
  <si>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</si>
  <si>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</si>
  <si>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</si>
  <si>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</si>
  <si>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</si>
  <si>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</si>
  <si>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</si>
  <si>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</si>
  <si>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</si>
  <si>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</si>
  <si>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</si>
  <si>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</si>
  <si>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</si>
  <si>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</si>
  <si>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</si>
  <si>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</si>
  <si>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</si>
  <si>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</si>
  <si>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</si>
  <si>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</si>
  <si>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</si>
  <si>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</si>
  <si>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</si>
  <si>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</si>
  <si>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</si>
  <si>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</si>
  <si>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</si>
  <si>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</si>
  <si>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</si>
  <si>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</si>
  <si>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</si>
  <si>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</si>
  <si>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</si>
  <si>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</si>
  <si>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</si>
  <si>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</si>
  <si>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</si>
  <si>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</si>
  <si>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</si>
  <si>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</si>
  <si>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</si>
  <si>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</si>
  <si>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</si>
  <si>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</si>
  <si>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</si>
  <si>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</si>
  <si>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</si>
  <si>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</si>
  <si>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</si>
  <si>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</si>
  <si>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</si>
  <si>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</si>
  <si>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</si>
  <si>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</si>
  <si>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</si>
  <si>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</si>
  <si>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</si>
  <si>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</si>
  <si>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</si>
  <si>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</si>
  <si>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</si>
  <si>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</si>
  <si>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</si>
  <si>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</si>
  <si>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</si>
  <si>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</si>
  <si>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</si>
  <si>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</si>
  <si>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</si>
  <si>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</si>
  <si>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</si>
  <si>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</si>
  <si>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</si>
  <si>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</si>
  <si>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</si>
  <si>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</si>
  <si>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</si>
  <si>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</si>
  <si>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</si>
  <si>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</si>
  <si>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</si>
  <si>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</si>
  <si>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</si>
  <si>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</si>
  <si>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</si>
  <si>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</si>
  <si>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</si>
  <si>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</si>
  <si>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</si>
  <si>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</si>
  <si>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</si>
  <si>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</si>
  <si>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</si>
  <si>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</si>
  <si>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</si>
  <si>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</si>
  <si>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</si>
  <si>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</si>
  <si>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</si>
  <si>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</si>
  <si>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</si>
  <si>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</si>
  <si>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</si>
  <si>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</si>
  <si>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</si>
  <si>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</si>
  <si>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</si>
  <si>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</si>
  <si>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</si>
  <si>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</si>
  <si>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</si>
  <si>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</si>
  <si>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</si>
  <si>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</si>
  <si>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</si>
  <si>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</si>
  <si>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</si>
  <si>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</si>
  <si>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</si>
  <si>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</si>
  <si>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</si>
  <si>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</si>
  <si>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</si>
  <si>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</si>
  <si>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</si>
  <si>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</si>
  <si>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</si>
  <si>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</si>
  <si>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</si>
  <si>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</si>
  <si>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</si>
  <si>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</si>
  <si>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</si>
  <si>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</si>
  <si>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</si>
  <si>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</si>
  <si>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</si>
  <si>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</si>
  <si>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</si>
  <si>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</si>
  <si>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</si>
  <si>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</si>
  <si>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</si>
  <si>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</si>
  <si>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</si>
  <si>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</si>
  <si>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</si>
  <si>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</si>
  <si>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</si>
  <si>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</si>
  <si>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</si>
  <si>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</si>
  <si>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</si>
  <si>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</si>
  <si>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</si>
  <si>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</si>
  <si>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</si>
  <si>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</si>
  <si>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</si>
  <si>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</si>
  <si>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</si>
  <si>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</si>
  <si>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</si>
  <si>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</si>
  <si>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</si>
  <si>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</si>
  <si>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</si>
  <si>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</si>
  <si>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</si>
  <si>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</si>
  <si>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</si>
  <si>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</si>
  <si>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</si>
  <si>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</si>
  <si>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</si>
  <si>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</si>
  <si>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</si>
  <si>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</si>
  <si>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</si>
  <si>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</si>
  <si>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</si>
  <si>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</si>
  <si>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</si>
  <si>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</si>
  <si>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</si>
  <si>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</si>
  <si>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</si>
  <si>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</si>
  <si>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</si>
  <si>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</si>
  <si>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</si>
  <si>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</si>
  <si>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</si>
  <si>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</si>
  <si>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</si>
  <si>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</si>
  <si>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</si>
  <si>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</si>
  <si>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</si>
  <si>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</si>
  <si>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</si>
  <si>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</si>
  <si>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</si>
  <si>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</si>
  <si>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</si>
  <si>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</si>
  <si>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</si>
  <si>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</si>
  <si>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</si>
  <si>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</si>
  <si>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</si>
  <si>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</si>
  <si>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</si>
  <si>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</si>
  <si>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</si>
  <si>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</si>
  <si>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</si>
  <si>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</si>
  <si>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</si>
  <si>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</si>
  <si>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</si>
  <si>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</si>
  <si>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</si>
  <si>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</si>
  <si>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</si>
  <si>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</si>
  <si>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</si>
  <si>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</si>
  <si>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</si>
  <si>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</si>
  <si>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</si>
  <si>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</si>
  <si>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</si>
  <si>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</si>
  <si>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</si>
  <si>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</si>
  <si>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</si>
  <si>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</si>
  <si>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</si>
  <si>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</si>
  <si>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</si>
  <si>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</si>
  <si>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</si>
  <si>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</si>
  <si>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</si>
  <si>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</si>
  <si>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</si>
  <si>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</si>
  <si>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</si>
  <si>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</si>
  <si>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</si>
  <si>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</si>
  <si>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</si>
  <si>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</si>
  <si>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</si>
  <si>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</si>
  <si>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</si>
  <si>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</si>
  <si>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</si>
  <si>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</si>
  <si>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</si>
  <si>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</si>
  <si>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</si>
  <si>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</si>
  <si>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</si>
  <si>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</si>
  <si>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</si>
  <si>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</si>
  <si>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</si>
  <si>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</si>
  <si>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</si>
  <si>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</si>
  <si>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</si>
  <si>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</si>
  <si>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</si>
  <si>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</si>
  <si>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</si>
  <si>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</si>
  <si>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</si>
  <si>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</si>
  <si>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</si>
  <si>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</si>
  <si>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</si>
  <si>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</si>
  <si>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</si>
  <si>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</si>
  <si>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</si>
  <si>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</si>
  <si>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</si>
  <si>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</si>
  <si>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</si>
  <si>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</si>
  <si>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</si>
  <si>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</si>
  <si>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</si>
  <si>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</si>
  <si>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</si>
  <si>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</si>
  <si>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</si>
  <si>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</si>
  <si>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</si>
  <si>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</si>
  <si>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</si>
  <si>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</si>
  <si>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</si>
  <si>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</si>
  <si>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</si>
  <si>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</si>
  <si>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</si>
  <si>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</si>
  <si>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</si>
  <si>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</si>
  <si>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</si>
  <si>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</si>
  <si>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</si>
  <si>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</si>
  <si>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</si>
  <si>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</si>
  <si>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</si>
  <si>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</si>
  <si>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</si>
  <si>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</si>
  <si>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</si>
  <si>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</si>
  <si>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</si>
  <si>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</si>
  <si>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</si>
  <si>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</si>
  <si>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</si>
  <si>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</si>
  <si>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</si>
  <si>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</si>
  <si>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</si>
  <si>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</si>
  <si>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</si>
  <si>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</si>
  <si>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</si>
  <si>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</si>
  <si>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</si>
  <si>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</si>
  <si>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</si>
  <si>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</si>
  <si>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</si>
  <si>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</si>
  <si>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</si>
  <si>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</si>
  <si>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</si>
  <si>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</si>
  <si>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</si>
  <si>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</si>
  <si>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</si>
  <si>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</si>
  <si>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</si>
  <si>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</si>
  <si>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</si>
  <si>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</si>
  <si>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</si>
  <si>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</si>
  <si>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</si>
  <si>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</si>
  <si>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</si>
  <si>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</si>
  <si>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</si>
  <si>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</si>
  <si>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</si>
  <si>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</si>
  <si>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</si>
  <si>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</si>
  <si>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</si>
  <si>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</si>
  <si>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</si>
  <si>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</si>
  <si>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</si>
  <si>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</si>
  <si>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</si>
  <si>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</si>
  <si>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</si>
  <si>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</si>
  <si>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</si>
  <si>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</si>
  <si>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</si>
  <si>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</si>
  <si>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</si>
  <si>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</si>
  <si>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</si>
  <si>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</si>
  <si>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</si>
  <si>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</si>
  <si>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</si>
  <si>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</si>
  <si>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</si>
  <si>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</si>
  <si>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</si>
  <si>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</si>
  <si>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</si>
  <si>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</si>
  <si>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</si>
  <si>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</si>
  <si>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</si>
  <si>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</si>
  <si>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</si>
  <si>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</si>
  <si>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</si>
  <si>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</si>
  <si>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</si>
  <si>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</si>
  <si>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</si>
  <si>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</si>
  <si>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</si>
  <si>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</si>
  <si>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</si>
  <si>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</si>
  <si>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</si>
  <si>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</si>
  <si>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</si>
  <si>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</si>
  <si>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</si>
  <si>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</si>
  <si>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</si>
  <si>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</si>
  <si>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</si>
  <si>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</si>
  <si>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</si>
  <si>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</si>
  <si>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</si>
  <si>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</si>
  <si>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</si>
  <si>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</si>
  <si>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</si>
  <si>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</si>
  <si>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</si>
  <si>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</si>
  <si>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</si>
  <si>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</si>
  <si>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</si>
  <si>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</si>
  <si>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</si>
  <si>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</si>
  <si>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</si>
  <si>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</si>
  <si>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</si>
  <si>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</si>
  <si>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</si>
  <si>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</si>
  <si>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</si>
  <si>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</si>
  <si>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</si>
  <si>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</si>
  <si>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</si>
  <si>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</si>
  <si>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</si>
  <si>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</si>
  <si>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</si>
  <si>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</si>
  <si>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</si>
  <si>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</si>
  <si>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</si>
  <si>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</si>
  <si>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</si>
  <si>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</si>
  <si>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</si>
  <si>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</si>
  <si>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</si>
  <si>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</si>
  <si>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</si>
  <si>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</si>
  <si>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</si>
  <si>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</si>
  <si>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</si>
  <si>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</si>
  <si>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</si>
  <si>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</si>
  <si>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</si>
  <si>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</si>
  <si>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</si>
  <si>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</si>
  <si>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</si>
  <si>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</si>
  <si>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</si>
  <si>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</si>
  <si>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</si>
  <si>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</si>
  <si>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</si>
  <si>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</si>
  <si>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</si>
  <si>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</si>
  <si>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</si>
  <si>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</si>
  <si>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</si>
  <si>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</si>
  <si>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</si>
  <si>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</si>
  <si>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</si>
  <si>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</si>
  <si>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</si>
  <si>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</si>
  <si>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</si>
  <si>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</si>
  <si>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</si>
  <si>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</si>
  <si>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</si>
  <si>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</si>
  <si>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</si>
  <si>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</si>
  <si>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</si>
  <si>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</si>
  <si>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</si>
  <si>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</si>
  <si>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</si>
  <si>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</si>
  <si>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</si>
  <si>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</si>
  <si>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</si>
  <si>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</si>
  <si>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</si>
  <si>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</si>
  <si>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</si>
  <si>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</si>
  <si>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</si>
  <si>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</si>
  <si>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</si>
  <si>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</si>
  <si>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</si>
  <si>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</si>
  <si>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</si>
  <si>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</si>
  <si>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</si>
  <si>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</si>
  <si>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</si>
  <si>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</si>
  <si>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</si>
  <si>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</si>
  <si>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</si>
  <si>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</si>
  <si>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</si>
  <si>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</si>
  <si>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</si>
  <si>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</si>
  <si>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</si>
  <si>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</si>
  <si>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</si>
  <si>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</si>
  <si>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</si>
  <si>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</si>
  <si>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</si>
  <si>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</si>
  <si>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</si>
  <si>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</si>
  <si>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</si>
  <si>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</si>
  <si>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</si>
  <si>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</si>
  <si>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</si>
  <si>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</si>
  <si>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</si>
  <si>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</si>
  <si>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</si>
  <si>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</si>
  <si>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</si>
  <si>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</si>
  <si>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</si>
  <si>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</si>
  <si>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</si>
  <si>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</si>
  <si>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</si>
  <si>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</si>
  <si>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</si>
  <si>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</si>
  <si>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</si>
  <si>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</si>
  <si>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</si>
  <si>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</si>
  <si>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</si>
  <si>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</si>
  <si>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</si>
  <si>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</si>
  <si>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</si>
  <si>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</si>
  <si>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</si>
  <si>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</si>
  <si>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</si>
  <si>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</si>
  <si>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</si>
  <si>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</si>
  <si>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</si>
  <si>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</si>
  <si>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</si>
  <si>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</si>
  <si>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</si>
  <si>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</si>
  <si>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</si>
  <si>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</si>
  <si>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</si>
  <si>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</si>
  <si>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</si>
  <si>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</si>
  <si>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</si>
  <si>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</si>
  <si>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</si>
  <si>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</si>
  <si>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</si>
  <si>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</si>
  <si>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</si>
  <si>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</si>
  <si>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</si>
  <si>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</si>
  <si>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</si>
  <si>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</si>
  <si>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</si>
  <si>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</si>
  <si>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</si>
  <si>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</si>
  <si>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</si>
  <si>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</si>
  <si>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</si>
  <si>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</si>
  <si>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</si>
  <si>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</si>
  <si>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</si>
  <si>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</si>
  <si>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</si>
  <si>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</si>
  <si>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</si>
  <si>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</si>
  <si>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</si>
  <si>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</si>
  <si>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</si>
  <si>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</si>
  <si>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</si>
  <si>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</si>
  <si>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</si>
  <si>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</si>
  <si>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</si>
  <si>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</si>
  <si>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</si>
  <si>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</si>
  <si>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</si>
  <si>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</si>
  <si>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</si>
  <si>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</si>
  <si>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</si>
  <si>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</si>
  <si>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</si>
  <si>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</si>
  <si>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</si>
  <si>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</si>
  <si>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</si>
  <si>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</si>
  <si>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</si>
  <si>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</si>
  <si>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</si>
  <si>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</si>
  <si>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</si>
  <si>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</si>
  <si>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</si>
  <si>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</si>
  <si>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</si>
  <si>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</si>
  <si>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</si>
  <si>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</si>
  <si>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</si>
  <si>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</si>
  <si>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</si>
  <si>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</si>
  <si>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</si>
  <si>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</si>
  <si>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</si>
  <si>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</si>
  <si>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</si>
  <si>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</si>
  <si>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</si>
  <si>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</si>
  <si>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</si>
  <si>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</si>
  <si>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</si>
  <si>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</si>
  <si>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</si>
  <si>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</si>
  <si>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</si>
  <si>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</si>
  <si>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</si>
  <si>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</si>
  <si>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</si>
  <si>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</si>
  <si>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</si>
  <si>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</si>
  <si>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</si>
  <si>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</si>
  <si>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</si>
  <si>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</si>
  <si>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</si>
  <si>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</si>
  <si>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</si>
  <si>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</si>
  <si>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</si>
  <si>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</si>
  <si>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</si>
  <si>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</si>
  <si>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</si>
  <si>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</si>
  <si>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</si>
  <si>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</si>
  <si>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</si>
  <si>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</si>
  <si>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</si>
  <si>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</si>
  <si>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</si>
  <si>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</si>
  <si>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</si>
  <si>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</si>
  <si>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</si>
  <si>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</si>
  <si>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</si>
  <si>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</si>
  <si>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</si>
  <si>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</si>
  <si>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</si>
  <si>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</si>
  <si>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</si>
  <si>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</si>
  <si>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</si>
  <si>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</si>
  <si>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</si>
  <si>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</si>
  <si>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</si>
  <si>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</si>
  <si>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</si>
  <si>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</si>
  <si>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</si>
  <si>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</si>
  <si>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</si>
  <si>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</si>
  <si>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</si>
  <si>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</si>
  <si>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</si>
  <si>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</si>
  <si>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</si>
  <si>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</si>
  <si>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</si>
  <si>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</si>
  <si>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</si>
  <si>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</si>
  <si>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</si>
  <si>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</si>
  <si>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</si>
  <si>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</si>
  <si>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</si>
  <si>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</si>
  <si>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</si>
  <si>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</si>
  <si>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</si>
  <si>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</si>
  <si>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</si>
  <si>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</si>
  <si>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</si>
  <si>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</si>
  <si>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</si>
  <si>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</si>
  <si>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</si>
  <si>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</si>
  <si>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</si>
  <si>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</si>
  <si>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</si>
  <si>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</si>
  <si>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</si>
  <si>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</si>
  <si>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</si>
  <si>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</si>
  <si>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</si>
  <si>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</si>
  <si>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</si>
  <si>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</si>
  <si>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</si>
  <si>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</si>
  <si>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</si>
  <si>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</si>
  <si>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</si>
  <si>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</si>
  <si>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</si>
  <si>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</si>
  <si>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</si>
  <si>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</si>
  <si>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</si>
  <si>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</si>
  <si>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</si>
  <si>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</si>
  <si>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</si>
  <si>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</si>
  <si>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</si>
  <si>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</si>
  <si>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</si>
  <si>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</si>
  <si>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</si>
  <si>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</si>
  <si>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</si>
  <si>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</si>
  <si>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</si>
  <si>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</si>
  <si>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</si>
  <si>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</si>
  <si>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</si>
  <si>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</si>
  <si>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</si>
  <si>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</si>
  <si>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</si>
  <si>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</si>
  <si>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</si>
  <si>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</si>
  <si>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</si>
  <si>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</si>
  <si>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</si>
  <si>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</si>
  <si>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</si>
  <si>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</si>
  <si>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</si>
  <si>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</si>
  <si>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</si>
  <si>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</si>
  <si>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</si>
  <si>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</si>
  <si>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</si>
  <si>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</si>
  <si>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</si>
  <si>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</si>
  <si>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</si>
  <si>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</si>
  <si>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</si>
  <si>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</si>
  <si>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</si>
  <si>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</si>
  <si>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</si>
  <si>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</si>
  <si>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</si>
  <si>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</si>
  <si>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</si>
  <si>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</si>
  <si>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</si>
  <si>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</si>
  <si>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</si>
  <si>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</si>
  <si>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</si>
  <si>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</si>
  <si>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</si>
  <si>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</si>
  <si>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</si>
  <si>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</si>
  <si>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</si>
  <si>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</si>
  <si>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</si>
  <si>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</si>
  <si>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</si>
  <si>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</si>
  <si>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</si>
  <si>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</si>
  <si>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</si>
  <si>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</si>
  <si>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</si>
  <si>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</si>
  <si>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</si>
  <si>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</si>
  <si>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</si>
  <si>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</si>
  <si>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</si>
  <si>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</si>
  <si>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</si>
  <si>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</si>
  <si>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</si>
  <si>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</si>
  <si>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</si>
  <si>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</si>
  <si>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</si>
  <si>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</si>
  <si>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</si>
  <si>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</si>
  <si>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</si>
  <si>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</si>
  <si>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</si>
  <si>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</si>
  <si>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</si>
  <si>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</si>
  <si>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</si>
  <si>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</si>
  <si>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</si>
  <si>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</si>
  <si>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</si>
  <si>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</si>
  <si>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</si>
  <si>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</si>
  <si>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</si>
  <si>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</si>
  <si>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</si>
  <si>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</si>
  <si>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</si>
  <si>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</si>
  <si>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</si>
  <si>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</si>
  <si>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</si>
  <si>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</si>
  <si>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</si>
  <si>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</si>
  <si>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</si>
  <si>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</si>
  <si>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</si>
  <si>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</si>
  <si>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</si>
  <si>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</si>
  <si>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</si>
  <si>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</si>
  <si>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</si>
  <si>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</si>
  <si>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</si>
  <si>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</si>
  <si>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</si>
  <si>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</si>
  <si>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</si>
  <si>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</si>
  <si>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</si>
  <si>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</si>
  <si>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</si>
  <si>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</si>
  <si>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</si>
  <si>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</si>
  <si>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</si>
  <si>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</si>
  <si>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</si>
  <si>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</si>
  <si>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</si>
  <si>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</si>
  <si>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</si>
  <si>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</si>
  <si>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</si>
  <si>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</si>
  <si>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</si>
  <si>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</si>
  <si>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</si>
  <si>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</si>
  <si>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</si>
  <si>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</si>
  <si>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</si>
  <si>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</si>
  <si>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</si>
  <si>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</si>
  <si>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</si>
  <si>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</si>
  <si>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</si>
  <si>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</si>
  <si>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</si>
  <si>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</si>
  <si>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</si>
  <si>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</si>
  <si>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</si>
  <si>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</si>
  <si>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</si>
  <si>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</si>
  <si>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</si>
  <si>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</si>
  <si>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</si>
  <si>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</si>
  <si>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</si>
  <si>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</si>
  <si>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</si>
  <si>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</si>
  <si>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</si>
  <si>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</si>
  <si>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</si>
  <si>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</si>
  <si>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</si>
  <si>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</si>
  <si>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</si>
  <si>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</si>
  <si>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</si>
  <si>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</si>
  <si>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</si>
  <si>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</si>
  <si>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</si>
  <si>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</si>
  <si>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</si>
  <si>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</si>
  <si>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</si>
  <si>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</si>
  <si>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</si>
  <si>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</si>
  <si>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</si>
  <si>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</si>
  <si>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</si>
  <si>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</si>
  <si>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</si>
  <si>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</si>
  <si>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</si>
  <si>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</si>
  <si>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</si>
  <si>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</si>
  <si>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</si>
  <si>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</si>
  <si>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</si>
  <si>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</si>
  <si>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</si>
  <si>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</si>
  <si>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</si>
  <si>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</si>
  <si>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</si>
  <si>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</si>
  <si>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</si>
  <si>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</si>
  <si>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</si>
  <si>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</si>
  <si>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</si>
  <si>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</si>
  <si>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</si>
  <si>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</si>
  <si>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</si>
  <si>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</si>
  <si>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</si>
  <si>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</si>
  <si>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</si>
  <si>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</si>
  <si>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</si>
  <si>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</si>
  <si>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</si>
  <si>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</si>
  <si>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</si>
  <si>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</si>
  <si>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</si>
  <si>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</si>
  <si>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</si>
  <si>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</si>
  <si>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</si>
  <si>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</si>
  <si>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</si>
  <si>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</si>
  <si>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</si>
  <si>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</si>
  <si>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</si>
  <si>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</si>
  <si>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</si>
  <si>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</si>
  <si>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</si>
  <si>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</si>
  <si>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</si>
  <si>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</si>
  <si>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</si>
  <si>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</si>
  <si>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</si>
  <si>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</si>
  <si>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</si>
  <si>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</si>
  <si>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</si>
  <si>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</si>
  <si>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</si>
  <si>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</si>
  <si>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</si>
  <si>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</si>
  <si>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</si>
  <si>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</si>
  <si>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</si>
  <si>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</si>
  <si>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</si>
  <si>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</si>
  <si>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</si>
  <si>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</si>
  <si>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</si>
  <si>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</si>
  <si>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</si>
  <si>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</si>
  <si>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</si>
  <si>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</si>
  <si>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</si>
  <si>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</si>
  <si>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</si>
  <si>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</si>
  <si>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</si>
  <si>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</si>
  <si>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</si>
  <si>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</si>
  <si>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</si>
  <si>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</si>
  <si>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</si>
  <si>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</si>
  <si>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</si>
  <si>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</si>
  <si>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</si>
  <si>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</si>
  <si>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</si>
  <si>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</si>
  <si>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</si>
  <si>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</si>
  <si>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</si>
  <si>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</si>
  <si>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</si>
  <si>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</si>
  <si>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</si>
  <si>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</si>
  <si>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</si>
  <si>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</si>
  <si>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</si>
  <si>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</si>
  <si>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</si>
  <si>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</si>
  <si>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</si>
  <si>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</si>
  <si>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</si>
  <si>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</si>
  <si>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</si>
  <si>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</si>
  <si>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</si>
  <si>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</si>
  <si>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</si>
  <si>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</si>
  <si>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</si>
  <si>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</si>
  <si>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</si>
  <si>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</si>
  <si>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</si>
  <si>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</si>
  <si>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</si>
  <si>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</si>
  <si>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</si>
  <si>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</si>
  <si>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</si>
  <si>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</si>
  <si>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</si>
  <si>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</si>
  <si>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</si>
  <si>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</si>
  <si>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</si>
  <si>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</si>
  <si>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</si>
  <si>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</si>
  <si>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</si>
  <si>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</si>
  <si>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</si>
  <si>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</si>
  <si>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</si>
  <si>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</si>
  <si>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</si>
  <si>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</si>
  <si>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</si>
  <si>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</si>
  <si>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</si>
  <si>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</si>
  <si>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</si>
  <si>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</si>
  <si>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</si>
  <si>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</si>
  <si>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</si>
  <si>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</si>
  <si>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</si>
  <si>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</si>
  <si>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</si>
  <si>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</si>
  <si>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</si>
  <si>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</si>
  <si>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</si>
  <si>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</si>
  <si>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</si>
  <si>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</si>
  <si>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</si>
  <si>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</si>
  <si>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</si>
  <si>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</si>
  <si>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</si>
  <si>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</si>
  <si>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</si>
  <si>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</si>
  <si>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</si>
  <si>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</si>
  <si>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</si>
  <si>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</si>
  <si>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</si>
  <si>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</si>
  <si>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</si>
  <si>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</si>
  <si>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</si>
  <si>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</si>
  <si>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</si>
  <si>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</si>
  <si>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</si>
  <si>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</si>
  <si>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</si>
  <si>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</si>
  <si>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</si>
  <si>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</si>
  <si>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</si>
  <si>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</si>
  <si>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</si>
  <si>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</si>
  <si>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</si>
  <si>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</si>
  <si>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</si>
  <si>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</si>
  <si>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</si>
  <si>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</si>
  <si>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</si>
  <si>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</si>
  <si>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</si>
  <si>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</si>
  <si>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</si>
  <si>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</si>
  <si>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</si>
  <si>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</si>
  <si>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</si>
  <si>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</si>
  <si>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</si>
  <si>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</si>
  <si>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</si>
  <si>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</si>
  <si>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</si>
  <si>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</si>
  <si>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</si>
  <si>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</si>
  <si>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</si>
  <si>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</si>
  <si>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</si>
  <si>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</si>
  <si>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</si>
  <si>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</si>
  <si>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</si>
  <si>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</si>
  <si>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</si>
  <si>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</si>
  <si>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</si>
  <si>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</si>
  <si>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</si>
  <si>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</si>
  <si>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</si>
  <si>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</si>
  <si>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</si>
  <si>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</si>
  <si>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</si>
  <si>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</si>
  <si>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</si>
  <si>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</si>
  <si>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</si>
  <si>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</si>
  <si>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</si>
  <si>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</si>
  <si>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</si>
  <si>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</si>
  <si>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</si>
  <si>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</si>
  <si>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</si>
  <si>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</si>
  <si>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</si>
  <si>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</si>
  <si>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</si>
  <si>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</si>
  <si>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</si>
  <si>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</si>
  <si>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</si>
  <si>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</si>
  <si>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</si>
  <si>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</si>
  <si>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</si>
  <si>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</si>
  <si>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</si>
  <si>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</si>
  <si>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</si>
  <si>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</si>
  <si>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</si>
  <si>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</si>
  <si>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</si>
  <si>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</si>
  <si>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</si>
  <si>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</si>
  <si>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</si>
  <si>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</si>
  <si>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</si>
  <si>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</si>
  <si>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</si>
  <si>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</si>
  <si>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</si>
  <si>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</si>
  <si>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</si>
  <si>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</si>
  <si>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</si>
  <si>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</si>
  <si>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</si>
  <si>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</si>
  <si>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</si>
  <si>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</si>
  <si>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</si>
  <si>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</si>
  <si>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</si>
  <si>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</si>
  <si>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</si>
  <si>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</si>
  <si>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</si>
  <si>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</si>
  <si>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</si>
  <si>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</si>
  <si>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</si>
  <si>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</si>
  <si>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</si>
  <si>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</si>
  <si>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</si>
  <si>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</si>
  <si>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</si>
  <si>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</si>
  <si>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</si>
  <si>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</si>
  <si>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</si>
  <si>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</si>
  <si>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</si>
  <si>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</si>
  <si>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</si>
  <si>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</si>
  <si>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</si>
  <si>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</si>
  <si>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</si>
  <si>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</si>
  <si>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</si>
  <si>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</si>
  <si>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</si>
  <si>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</si>
  <si>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</si>
  <si>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</si>
  <si>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</si>
  <si>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</si>
  <si>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</si>
  <si>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</si>
  <si>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</si>
  <si>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</si>
  <si>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</si>
  <si>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</si>
  <si>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</si>
  <si>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</si>
  <si>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</si>
  <si>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</si>
  <si>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</si>
  <si>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</si>
  <si>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</si>
  <si>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</si>
  <si>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</si>
  <si>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</si>
  <si>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</si>
  <si>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</si>
  <si>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</si>
  <si>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</si>
  <si>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</si>
  <si>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</si>
  <si>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</si>
  <si>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</si>
  <si>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</si>
  <si>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</si>
  <si>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</si>
  <si>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</si>
  <si>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</si>
  <si>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</si>
  <si>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</si>
  <si>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</si>
  <si>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</si>
  <si>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</si>
  <si>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</si>
  <si>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</si>
  <si>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</si>
  <si>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</si>
  <si>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</si>
  <si>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</si>
  <si>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</si>
  <si>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</si>
  <si>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</si>
  <si>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</si>
  <si>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</si>
  <si>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</si>
  <si>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</si>
  <si>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</si>
  <si>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</si>
  <si>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</si>
  <si>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</si>
  <si>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</si>
  <si>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</si>
  <si>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</si>
  <si>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</si>
  <si>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</si>
  <si>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</si>
  <si>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</si>
  <si>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</si>
  <si>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</si>
  <si>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</si>
  <si>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</si>
  <si>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</si>
  <si>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</si>
  <si>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</si>
  <si>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</si>
  <si>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</si>
  <si>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</si>
  <si>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</si>
  <si>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</si>
  <si>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</si>
  <si>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</si>
  <si>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</si>
  <si>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</si>
  <si>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</si>
  <si>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</si>
  <si>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</si>
  <si>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</si>
  <si>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</si>
  <si>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</si>
  <si>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</si>
  <si>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</si>
  <si>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</si>
  <si>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</si>
  <si>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</si>
  <si>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</si>
  <si>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</si>
  <si>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</si>
  <si>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</si>
  <si>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</si>
  <si>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</si>
  <si>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</si>
  <si>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</si>
  <si>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</si>
  <si>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</si>
  <si>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</si>
  <si>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</si>
  <si>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</si>
  <si>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</si>
  <si>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</si>
  <si>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</si>
  <si>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</si>
  <si>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</si>
  <si>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</si>
  <si>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</si>
  <si>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</si>
  <si>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</si>
  <si>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</si>
  <si>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</si>
  <si>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</si>
  <si>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</si>
  <si>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</si>
  <si>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</si>
  <si>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</si>
  <si>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</si>
  <si>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</si>
  <si>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</si>
  <si>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</si>
  <si>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</si>
  <si>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</si>
  <si>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</si>
  <si>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</si>
  <si>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</si>
  <si>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</si>
  <si>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</si>
  <si>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</si>
  <si>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</si>
  <si>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</si>
  <si>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</si>
  <si>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</si>
  <si>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</si>
  <si>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</si>
  <si>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</si>
  <si>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</si>
  <si>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</si>
  <si>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</si>
  <si>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</si>
  <si>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</si>
  <si>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</si>
  <si>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</si>
  <si>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</si>
  <si>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</si>
  <si>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</si>
  <si>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</si>
  <si>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</si>
  <si>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</si>
  <si>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</si>
  <si>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</si>
  <si>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</si>
  <si>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</si>
  <si>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</si>
  <si>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</si>
  <si>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</si>
  <si>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</si>
  <si>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</si>
  <si>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</si>
  <si>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</si>
  <si>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</si>
  <si>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</si>
  <si>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</si>
  <si>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</si>
  <si>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</si>
  <si>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</si>
  <si>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</si>
  <si>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</si>
  <si>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</si>
  <si>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</si>
  <si>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</si>
  <si>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</si>
  <si>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</si>
  <si>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</si>
  <si>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</si>
  <si>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</si>
  <si>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</si>
  <si>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</si>
  <si>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</si>
  <si>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</si>
  <si>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</si>
  <si>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</si>
  <si>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</si>
  <si>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</si>
  <si>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</si>
  <si>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</si>
  <si>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</si>
  <si>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</si>
  <si>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</si>
  <si>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</si>
  <si>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</si>
  <si>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</si>
  <si>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</si>
  <si>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</si>
  <si>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</si>
  <si>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</si>
  <si>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</si>
  <si>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</si>
  <si>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</si>
  <si>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</si>
  <si>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</si>
  <si>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</si>
  <si>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</si>
  <si>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</si>
  <si>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</si>
  <si>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</si>
  <si>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</si>
  <si>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</si>
  <si>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</si>
  <si>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</si>
  <si>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</si>
  <si>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</si>
  <si>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</si>
  <si>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</si>
  <si>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</si>
  <si>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</si>
  <si>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</si>
  <si>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</si>
  <si>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</si>
  <si>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</si>
  <si>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</si>
  <si>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</si>
  <si>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</si>
  <si>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</si>
  <si>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</si>
  <si>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</si>
  <si>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</si>
  <si>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</si>
  <si>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</si>
  <si>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</si>
  <si>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</si>
  <si>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</si>
  <si>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</si>
  <si>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</si>
  <si>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</si>
  <si>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</si>
  <si>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</si>
  <si>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</si>
  <si>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</si>
  <si>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</si>
  <si>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</si>
  <si>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</si>
  <si>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</si>
  <si>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</si>
  <si>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</si>
  <si>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</si>
  <si>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</si>
  <si>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</si>
  <si>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</si>
  <si>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</si>
  <si>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</si>
  <si>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</si>
  <si>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</si>
  <si>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</si>
  <si>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</si>
  <si>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</si>
  <si>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</si>
  <si>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</si>
  <si>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</si>
  <si>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</si>
  <si>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</si>
  <si>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</si>
  <si>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</si>
  <si>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</si>
  <si>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</si>
  <si>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</si>
  <si>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</si>
  <si>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</si>
  <si>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</si>
  <si>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</si>
  <si>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</si>
  <si>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</si>
  <si>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</si>
  <si>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</si>
  <si>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</si>
  <si>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</si>
  <si>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</si>
  <si>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</si>
  <si>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</si>
  <si>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</si>
  <si>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</si>
  <si>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</si>
  <si>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</si>
  <si>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</si>
  <si>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</si>
  <si>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</si>
  <si>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</si>
  <si>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</si>
  <si>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</si>
  <si>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</si>
  <si>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</si>
  <si>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</si>
  <si>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</si>
  <si>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</si>
  <si>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</si>
  <si>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</si>
  <si>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</si>
  <si>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</si>
  <si>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</si>
  <si>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</si>
  <si>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</si>
  <si>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</si>
  <si>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</si>
  <si>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</si>
  <si>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</si>
  <si>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</si>
  <si>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</si>
  <si>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</si>
  <si>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</si>
  <si>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</si>
  <si>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</si>
  <si>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</si>
  <si>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</si>
  <si>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</si>
  <si>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</si>
  <si>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</si>
  <si>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</si>
  <si>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</si>
  <si>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</si>
  <si>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</si>
  <si>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</si>
  <si>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</si>
  <si>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</si>
  <si>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</si>
  <si>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</si>
  <si>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</si>
  <si>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</si>
  <si>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</si>
  <si>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</si>
  <si>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</si>
  <si>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</si>
  <si>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</si>
  <si>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</si>
  <si>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</si>
  <si>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</si>
  <si>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</si>
  <si>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</si>
  <si>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</si>
  <si>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</si>
  <si>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</si>
  <si>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</si>
  <si>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</si>
  <si>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</si>
  <si>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</si>
  <si>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</si>
  <si>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</si>
  <si>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</si>
  <si>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</si>
  <si>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</si>
  <si>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</si>
  <si>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</si>
  <si>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</si>
  <si>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</si>
  <si>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</si>
  <si>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</si>
  <si>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</si>
  <si>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</si>
  <si>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</si>
  <si>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</si>
  <si>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</si>
  <si>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</si>
  <si>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</si>
  <si>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</si>
  <si>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</si>
  <si>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</si>
  <si>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</si>
  <si>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</si>
  <si>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</si>
  <si>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</si>
  <si>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</si>
  <si>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</si>
  <si>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</si>
  <si>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</si>
  <si>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</si>
  <si>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</si>
  <si>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</si>
  <si>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</si>
  <si>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</si>
  <si>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</si>
  <si>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</si>
  <si>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</si>
  <si>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</si>
  <si>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</si>
  <si>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</si>
  <si>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</si>
  <si>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</si>
  <si>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</si>
  <si>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</si>
  <si>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</si>
  <si>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</si>
  <si>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</si>
  <si>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</si>
  <si>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</si>
  <si>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</si>
  <si>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</si>
  <si>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</si>
  <si>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</si>
  <si>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</si>
  <si>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</si>
  <si>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</si>
  <si>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</si>
  <si>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</si>
  <si>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</si>
  <si>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</si>
  <si>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</si>
  <si>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</si>
  <si>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</si>
  <si>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</si>
  <si>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</si>
  <si>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</si>
  <si>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</si>
  <si>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</si>
  <si>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</si>
  <si>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</si>
  <si>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</si>
  <si>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</si>
  <si>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</si>
  <si>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</si>
  <si>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</si>
  <si>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</si>
  <si>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</si>
  <si>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</si>
  <si>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</si>
  <si>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</si>
  <si>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</si>
  <si>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</si>
  <si>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</si>
  <si>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</si>
  <si>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</si>
  <si>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</si>
  <si>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</si>
  <si>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</si>
  <si>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</si>
  <si>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</si>
  <si>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</si>
  <si>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</si>
  <si>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</si>
  <si>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</si>
  <si>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</si>
  <si>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</si>
  <si>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</si>
  <si>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</si>
  <si>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</si>
  <si>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</si>
  <si>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</si>
  <si>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</si>
  <si>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</si>
  <si>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</si>
  <si>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</si>
  <si>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</si>
  <si>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</si>
  <si>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</si>
  <si>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</si>
  <si>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</si>
  <si>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</si>
  <si>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</si>
  <si>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</si>
  <si>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</si>
  <si>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</si>
  <si>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</si>
  <si>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</si>
  <si>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</si>
  <si>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</si>
  <si>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</si>
  <si>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</si>
  <si>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</si>
  <si>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</si>
  <si>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</si>
  <si>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</si>
  <si>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</si>
  <si>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</si>
  <si>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</si>
  <si>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</si>
  <si>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</si>
  <si>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</si>
  <si>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</si>
  <si>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</si>
  <si>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</si>
  <si>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</si>
  <si>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</si>
  <si>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</si>
  <si>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</si>
  <si>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</si>
  <si>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</si>
  <si>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</si>
  <si>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</si>
  <si>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</si>
  <si>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</si>
  <si>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</si>
  <si>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</si>
  <si>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</si>
  <si>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</si>
  <si>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</si>
  <si>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</si>
  <si>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</si>
  <si>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</si>
  <si>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</si>
  <si>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</si>
  <si>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</si>
  <si>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</si>
  <si>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</si>
  <si>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</si>
  <si>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</si>
  <si>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</si>
  <si>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</si>
  <si>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</si>
  <si>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</si>
  <si>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</si>
  <si>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</si>
  <si>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</si>
  <si>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</si>
  <si>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</si>
  <si>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</si>
  <si>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</si>
  <si>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</si>
  <si>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</si>
  <si>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</si>
  <si>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</si>
  <si>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</si>
  <si>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</si>
  <si>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</si>
  <si>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</si>
  <si>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</si>
  <si>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</si>
  <si>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</si>
  <si>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</si>
  <si>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</si>
  <si>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</si>
  <si>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</si>
  <si>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</si>
  <si>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</si>
  <si>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</si>
  <si>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</si>
  <si>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</si>
  <si>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</si>
  <si>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</si>
  <si>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</si>
  <si>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</si>
  <si>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</si>
  <si>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</si>
  <si>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</si>
  <si>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</si>
  <si>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</si>
  <si>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</si>
  <si>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</si>
  <si>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</si>
  <si>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</si>
  <si>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</si>
  <si>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</si>
  <si>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</si>
  <si>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</si>
  <si>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</si>
  <si>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</si>
  <si>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</si>
  <si>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</si>
  <si>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</si>
  <si>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</si>
  <si>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</si>
  <si>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</si>
  <si>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</si>
  <si>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</si>
  <si>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</si>
  <si>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</si>
  <si>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</si>
  <si>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</si>
  <si>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</si>
  <si>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</si>
  <si>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</si>
  <si>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</si>
  <si>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</si>
  <si>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</si>
  <si>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</si>
  <si>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</si>
  <si>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</si>
  <si>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</si>
  <si>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</si>
  <si>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</si>
  <si>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</si>
  <si>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</si>
  <si>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</si>
  <si>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</si>
  <si>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</si>
  <si>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</si>
  <si>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</si>
  <si>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</si>
  <si>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</si>
  <si>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</si>
  <si>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</si>
  <si>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</si>
  <si>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</si>
  <si>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</si>
  <si>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</si>
  <si>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</si>
  <si>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</si>
  <si>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</si>
  <si>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</si>
  <si>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</si>
  <si>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</si>
  <si>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</si>
  <si>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</si>
  <si>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</si>
  <si>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</si>
  <si>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</si>
  <si>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</si>
  <si>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</si>
  <si>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</si>
  <si>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</si>
  <si>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</si>
  <si>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</si>
  <si>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</si>
  <si>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</si>
  <si>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</si>
  <si>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</si>
  <si>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</si>
  <si>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</si>
  <si>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</si>
  <si>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</si>
  <si>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</si>
  <si>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</si>
  <si>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</si>
  <si>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</si>
  <si>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</si>
  <si>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</si>
  <si>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</si>
  <si>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</si>
  <si>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</si>
  <si>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</si>
  <si>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</si>
  <si>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</si>
  <si>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</si>
  <si>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</si>
  <si>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</si>
  <si>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</si>
  <si>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</si>
  <si>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</si>
  <si>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</si>
  <si>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</si>
  <si>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</si>
  <si>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</si>
  <si>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</si>
  <si>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</si>
  <si>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</si>
  <si>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</si>
  <si>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</si>
  <si>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</si>
  <si>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</si>
  <si>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</si>
  <si>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</si>
  <si>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</si>
  <si>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</si>
  <si>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</si>
  <si>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</si>
  <si>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</si>
  <si>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</si>
  <si>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</si>
  <si>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</si>
  <si>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</si>
  <si>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</si>
  <si>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</si>
  <si>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</si>
  <si>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</si>
  <si>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</si>
  <si>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</si>
  <si>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</si>
  <si>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</si>
  <si>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</si>
  <si>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</si>
  <si>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</si>
  <si>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</si>
  <si>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</si>
  <si>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</si>
  <si>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</si>
  <si>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</si>
  <si>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</si>
  <si>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</si>
  <si>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</si>
  <si>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</si>
  <si>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</si>
  <si>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</si>
  <si>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</si>
  <si>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</si>
  <si>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</si>
  <si>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</si>
  <si>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</si>
  <si>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</si>
  <si>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</si>
  <si>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</si>
  <si>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</si>
  <si>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</si>
  <si>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</si>
  <si>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</si>
  <si>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</si>
  <si>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</si>
  <si>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</si>
  <si>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</si>
  <si>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</si>
  <si>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</si>
  <si>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</si>
  <si>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</si>
  <si>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</si>
  <si>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</si>
  <si>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</si>
  <si>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</si>
  <si>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</si>
  <si>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</si>
  <si>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</si>
  <si>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</si>
  <si>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</si>
  <si>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</si>
  <si>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</si>
  <si>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</si>
  <si>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</si>
  <si>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</si>
  <si>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</si>
  <si>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</si>
  <si>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</si>
  <si>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</si>
  <si>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</si>
  <si>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</si>
  <si>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</si>
  <si>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</si>
  <si>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</si>
  <si>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</si>
  <si>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</si>
  <si>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</si>
  <si>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</si>
  <si>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</si>
  <si>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</si>
  <si>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</si>
  <si>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</si>
  <si>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</si>
  <si>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</si>
  <si>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</si>
  <si>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</si>
  <si>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</si>
  <si>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</si>
  <si>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</si>
  <si>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</si>
  <si>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</si>
  <si>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</si>
  <si>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</si>
  <si>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</si>
  <si>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</si>
  <si>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</si>
  <si>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</si>
  <si>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</si>
  <si>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</si>
  <si>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</si>
  <si>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</si>
  <si>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</si>
  <si>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</si>
  <si>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</si>
  <si>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</si>
  <si>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</si>
  <si>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</si>
  <si>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</si>
  <si>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</si>
  <si>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</si>
  <si>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</si>
  <si>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</si>
  <si>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</si>
  <si>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</si>
  <si>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</si>
  <si>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</si>
  <si>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</si>
  <si>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</si>
  <si>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</si>
  <si>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</si>
  <si>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</si>
  <si>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</si>
  <si>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</si>
  <si>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</si>
  <si>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</si>
  <si>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</si>
  <si>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</si>
  <si>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</si>
  <si>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</si>
  <si>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</si>
  <si>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</si>
  <si>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</si>
  <si>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</si>
  <si>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</si>
  <si>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</si>
  <si>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</si>
  <si>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</si>
  <si>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</si>
  <si>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</si>
  <si>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</si>
  <si>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</si>
  <si>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</si>
  <si>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</si>
  <si>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</si>
  <si>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</si>
  <si>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</si>
  <si>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</si>
  <si>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</si>
  <si>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</si>
  <si>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</si>
  <si>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</si>
  <si>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</si>
  <si>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</si>
  <si>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</si>
  <si>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</si>
  <si>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</si>
  <si>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</si>
  <si>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</si>
  <si>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</si>
  <si>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</si>
  <si>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</si>
  <si>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</si>
  <si>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</si>
  <si>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</si>
  <si>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</si>
  <si>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</si>
  <si>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</si>
  <si>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</si>
  <si>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</si>
  <si>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</si>
  <si>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</si>
  <si>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</si>
  <si>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</si>
  <si>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</si>
  <si>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</si>
  <si>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</si>
  <si>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</si>
  <si>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</si>
  <si>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</si>
  <si>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</si>
  <si>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</si>
  <si>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</si>
  <si>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</si>
  <si>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</si>
  <si>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</si>
  <si>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</si>
  <si>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</si>
  <si>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</si>
  <si>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</si>
  <si>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</si>
  <si>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</si>
  <si>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</si>
  <si>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</si>
  <si>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</si>
  <si>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</si>
  <si>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</si>
  <si>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</si>
  <si>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</si>
  <si>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</si>
  <si>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</si>
  <si>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</si>
  <si>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</si>
  <si>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</si>
  <si>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</si>
  <si>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</si>
  <si>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</si>
  <si>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</si>
  <si>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</si>
  <si>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</si>
  <si>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</si>
  <si>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</si>
  <si>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</si>
  <si>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</si>
  <si>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</si>
  <si>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</si>
  <si>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</si>
  <si>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</si>
  <si>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</si>
  <si>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</si>
  <si>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</si>
  <si>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</si>
  <si>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</si>
  <si>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</si>
  <si>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</si>
  <si>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</si>
  <si>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</si>
  <si>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</si>
  <si>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</si>
  <si>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</si>
  <si>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</si>
  <si>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</si>
  <si>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</si>
  <si>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</si>
  <si>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</si>
  <si>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</si>
  <si>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</si>
  <si>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</si>
  <si>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</si>
  <si>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</si>
  <si>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</si>
  <si>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</si>
  <si>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</si>
  <si>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</si>
  <si>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</si>
  <si>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</si>
  <si>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</si>
  <si>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</si>
  <si>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</si>
  <si>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</si>
  <si>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</si>
  <si>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</si>
  <si>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</si>
  <si>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</si>
  <si>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</si>
  <si>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</si>
  <si>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</si>
  <si>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</si>
  <si>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</si>
  <si>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</si>
  <si>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</si>
  <si>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</si>
  <si>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</si>
  <si>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</si>
  <si>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</si>
  <si>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</si>
  <si>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</si>
  <si>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</si>
  <si>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</si>
  <si>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</si>
  <si>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</si>
  <si>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</si>
  <si>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</si>
  <si>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</si>
  <si>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</si>
  <si>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</si>
  <si>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</si>
  <si>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</si>
  <si>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</si>
  <si>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</si>
  <si>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</si>
  <si>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</si>
  <si>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</si>
  <si>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</si>
  <si>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</si>
  <si>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</si>
  <si>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</si>
  <si>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</si>
  <si>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</si>
  <si>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</si>
  <si>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</si>
  <si>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</si>
  <si>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</si>
  <si>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</si>
  <si>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</si>
  <si>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</si>
  <si>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</si>
  <si>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</si>
  <si>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</si>
  <si>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</si>
  <si>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</si>
  <si>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</si>
  <si>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</si>
  <si>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</si>
  <si>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</si>
  <si>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</si>
  <si>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</si>
  <si>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</si>
  <si>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</si>
  <si>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</si>
  <si>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</si>
  <si>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</si>
  <si>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</si>
  <si>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</si>
  <si>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</si>
  <si>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</si>
  <si>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</si>
  <si>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</si>
  <si>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</si>
  <si>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</si>
  <si>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</si>
  <si>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</si>
  <si>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</si>
  <si>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</si>
  <si>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</si>
  <si>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</si>
  <si>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</si>
  <si>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</si>
  <si>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</si>
  <si>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</si>
  <si>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</si>
  <si>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</si>
  <si>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</si>
  <si>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</si>
  <si>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</si>
  <si>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</si>
  <si>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</si>
  <si>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</si>
  <si>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</si>
  <si>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</si>
  <si>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</si>
  <si>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</si>
  <si>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</si>
  <si>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</si>
  <si>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</si>
  <si>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</si>
  <si>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</si>
  <si>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</si>
  <si>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</si>
  <si>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</si>
  <si>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</si>
  <si>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</si>
  <si>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</si>
  <si>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</si>
  <si>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</si>
  <si>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</si>
  <si>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</si>
  <si>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</si>
  <si>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</si>
  <si>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</si>
  <si>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</si>
  <si>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</si>
  <si>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</si>
  <si>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</si>
  <si>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</si>
  <si>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</si>
  <si>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</si>
  <si>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</si>
  <si>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</si>
  <si>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</si>
  <si>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</si>
  <si>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</si>
  <si>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</si>
  <si>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</si>
  <si>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</si>
  <si>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</si>
  <si>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</si>
  <si>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</si>
  <si>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</si>
  <si>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</si>
  <si>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</si>
  <si>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</si>
  <si>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</si>
  <si>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</si>
  <si>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</si>
  <si>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</si>
  <si>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</si>
  <si>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</si>
  <si>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</si>
  <si>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</si>
  <si>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</si>
  <si>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</si>
  <si>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</si>
  <si>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</si>
  <si>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</si>
  <si>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</si>
  <si>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</si>
  <si>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</si>
  <si>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</si>
  <si>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</si>
  <si>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</si>
  <si>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</si>
  <si>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</si>
  <si>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</si>
  <si>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</si>
  <si>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</si>
  <si>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</si>
  <si>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</si>
  <si>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</si>
  <si>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</si>
  <si>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</si>
  <si>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</si>
  <si>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</si>
  <si>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</si>
  <si>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</si>
  <si>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</si>
  <si>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</si>
  <si>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</si>
  <si>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</si>
  <si>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</si>
  <si>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</si>
  <si>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</si>
  <si>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</si>
  <si>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</si>
  <si>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</si>
  <si>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</si>
  <si>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</si>
  <si>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</si>
  <si>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</si>
  <si>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</si>
  <si>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</si>
  <si>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</si>
  <si>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</si>
  <si>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</si>
  <si>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</si>
  <si>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</si>
  <si>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</si>
  <si>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</si>
  <si>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</si>
  <si>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</si>
  <si>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</si>
  <si>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</si>
  <si>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</si>
  <si>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</si>
  <si>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</si>
  <si>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</si>
  <si>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</si>
  <si>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</si>
  <si>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</si>
  <si>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</si>
  <si>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</si>
  <si>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</si>
  <si>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</si>
  <si>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</si>
  <si>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</si>
  <si>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</si>
  <si>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</si>
  <si>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</si>
  <si>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</si>
  <si>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</si>
  <si>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</si>
  <si>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</si>
  <si>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</si>
  <si>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</si>
  <si>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</si>
  <si>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</si>
  <si>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</si>
  <si>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</si>
  <si>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</si>
  <si>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</si>
  <si>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</si>
  <si>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</si>
  <si>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</si>
  <si>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</si>
  <si>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</si>
  <si>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</si>
  <si>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</si>
  <si>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</si>
  <si>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</si>
  <si>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</si>
  <si>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</si>
  <si>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</si>
  <si>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</si>
  <si>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</si>
  <si>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</si>
  <si>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</si>
  <si>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</si>
  <si>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</si>
  <si>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</si>
  <si>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</si>
  <si>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</si>
  <si>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</si>
  <si>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</si>
  <si>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</si>
  <si>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</si>
  <si>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</si>
  <si>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</si>
  <si>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</si>
  <si>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</si>
  <si>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</si>
  <si>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</si>
  <si>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</si>
  <si>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</si>
  <si>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</si>
  <si>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</si>
  <si>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</si>
  <si>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</si>
  <si>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</si>
  <si>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</si>
  <si>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</si>
  <si>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</si>
  <si>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</si>
  <si>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</si>
  <si>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</si>
  <si>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</si>
  <si>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</si>
  <si>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</si>
  <si>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</si>
  <si>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</si>
  <si>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</si>
  <si>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</si>
  <si>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</si>
  <si>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</si>
  <si>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</si>
  <si>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</si>
  <si>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</si>
  <si>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</si>
  <si>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</si>
  <si>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</si>
  <si>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</si>
  <si>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</si>
  <si>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</si>
  <si>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</si>
  <si>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</si>
  <si>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</si>
  <si>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</si>
  <si>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</si>
  <si>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</si>
  <si>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</si>
  <si>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</si>
  <si>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</si>
  <si>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</si>
  <si>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</si>
  <si>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</si>
  <si>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</si>
  <si>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</si>
  <si>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</si>
  <si>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</si>
  <si>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</si>
  <si>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</si>
  <si>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</si>
  <si>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</si>
  <si>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</si>
  <si>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</si>
  <si>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</si>
  <si>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</si>
  <si>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</si>
  <si>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</si>
  <si>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</si>
  <si>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</si>
  <si>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</si>
  <si>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</si>
  <si>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</si>
  <si>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</si>
  <si>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</si>
  <si>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</si>
  <si>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</si>
  <si>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</si>
  <si>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</si>
  <si>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</si>
  <si>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</si>
  <si>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</si>
  <si>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</si>
  <si>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</si>
  <si>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</si>
  <si>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</si>
  <si>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</si>
  <si>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</si>
  <si>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</si>
  <si>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</si>
  <si>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</si>
  <si>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</si>
  <si>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</si>
  <si>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</si>
  <si>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</si>
  <si>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</si>
  <si>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</si>
  <si>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</si>
  <si>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</si>
  <si>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</si>
  <si>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</si>
  <si>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</si>
  <si>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</si>
  <si>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</si>
  <si>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</si>
  <si>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</si>
  <si>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</si>
  <si>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</si>
  <si>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</si>
  <si>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</si>
  <si>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</si>
  <si>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</si>
  <si>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</si>
  <si>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</si>
  <si>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</si>
  <si>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</si>
  <si>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</si>
  <si>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</si>
  <si>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</si>
  <si>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</si>
  <si>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</si>
  <si>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</si>
  <si>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</si>
  <si>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</si>
  <si>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</si>
  <si>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</si>
  <si>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</si>
  <si>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</si>
  <si>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</si>
  <si>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</si>
  <si>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</si>
  <si>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</si>
  <si>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</si>
  <si>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</si>
  <si>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</si>
  <si>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</si>
  <si>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</si>
  <si>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</si>
  <si>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</si>
  <si>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</si>
  <si>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</si>
  <si>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</si>
  <si>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</si>
  <si>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</si>
  <si>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</si>
  <si>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</si>
  <si>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</si>
  <si>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</si>
  <si>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</si>
  <si>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</si>
  <si>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</si>
  <si>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</si>
  <si>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</si>
  <si>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</si>
  <si>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</si>
  <si>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</si>
  <si>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</si>
  <si>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</si>
  <si>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</si>
  <si>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</si>
  <si>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</si>
  <si>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</si>
  <si>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</si>
  <si>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</si>
  <si>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</si>
  <si>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</si>
  <si>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</si>
  <si>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</si>
  <si>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</si>
  <si>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</si>
  <si>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</si>
  <si>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</si>
  <si>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</si>
  <si>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</si>
  <si>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</si>
  <si>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</si>
  <si>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</si>
  <si>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</si>
  <si>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</si>
  <si>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</si>
  <si>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</si>
  <si>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</si>
  <si>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</si>
  <si>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</si>
  <si>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</si>
  <si>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</si>
  <si>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</si>
  <si>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</si>
  <si>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</si>
  <si>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</si>
  <si>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</si>
  <si>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</si>
  <si>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</si>
  <si>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</si>
  <si>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</si>
  <si>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</si>
  <si>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</si>
  <si>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</si>
  <si>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</si>
  <si>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</si>
  <si>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</si>
  <si>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</si>
  <si>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</si>
  <si>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</si>
  <si>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</si>
  <si>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</si>
  <si>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</si>
  <si>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</si>
  <si>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</si>
  <si>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</si>
  <si>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</si>
  <si>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</si>
  <si>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</si>
  <si>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</si>
  <si>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</si>
  <si>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</si>
  <si>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</si>
  <si>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</si>
  <si>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</si>
  <si>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</si>
  <si>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</si>
  <si>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</si>
  <si>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</si>
  <si>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</si>
  <si>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</si>
  <si>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</si>
  <si>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</si>
  <si>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</si>
  <si>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</si>
  <si>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</si>
  <si>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</si>
  <si>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</si>
  <si>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</si>
  <si>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</si>
  <si>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</si>
  <si>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</si>
  <si>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</si>
  <si>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</si>
  <si>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</si>
  <si>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</si>
  <si>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</si>
  <si>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</si>
  <si>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</si>
  <si>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</si>
  <si>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</si>
  <si>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</si>
  <si>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</si>
  <si>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</si>
  <si>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</si>
  <si>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</si>
  <si>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</si>
  <si>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</si>
  <si>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</si>
  <si>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</si>
  <si>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</si>
  <si>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</si>
  <si>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</si>
  <si>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</si>
  <si>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</si>
  <si>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</si>
  <si>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</si>
  <si>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</si>
  <si>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</si>
  <si>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</si>
  <si>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</si>
  <si>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</si>
  <si>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</si>
  <si>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</si>
  <si>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</si>
  <si>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</si>
  <si>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</si>
  <si>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</si>
  <si>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</si>
  <si>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</si>
  <si>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</si>
  <si>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</si>
  <si>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</si>
  <si>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</si>
  <si>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</si>
  <si>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</si>
  <si>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</si>
  <si>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</si>
  <si>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</si>
  <si>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</si>
  <si>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</si>
  <si>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</si>
  <si>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</si>
  <si>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</si>
  <si>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</si>
  <si>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</si>
  <si>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</si>
  <si>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</si>
  <si>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</si>
  <si>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</si>
  <si>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</si>
  <si>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</si>
  <si>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</si>
  <si>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</si>
  <si>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</si>
  <si>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</si>
  <si>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</si>
  <si>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</si>
  <si>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</si>
  <si>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</si>
  <si>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</si>
  <si>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</si>
  <si>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</si>
  <si>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</si>
  <si>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</si>
  <si>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</si>
  <si>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</si>
  <si>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</si>
  <si>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</si>
  <si>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</si>
  <si>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</si>
  <si>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</si>
  <si>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</si>
  <si>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</si>
  <si>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</si>
  <si>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</si>
  <si>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</si>
  <si>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</si>
  <si>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</si>
  <si>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</si>
  <si>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</si>
  <si>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</si>
  <si>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</si>
  <si>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</si>
  <si>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</si>
  <si>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</si>
  <si>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</si>
  <si>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</si>
  <si>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</si>
  <si>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</si>
  <si>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</si>
  <si>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</si>
  <si>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</si>
  <si>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</si>
  <si>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</si>
  <si>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</si>
  <si>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</si>
  <si>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</si>
  <si>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</si>
  <si>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</si>
  <si>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</si>
  <si>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</si>
  <si>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</si>
  <si>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</si>
  <si>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</si>
  <si>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</si>
  <si>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</si>
  <si>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</si>
  <si>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</si>
  <si>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</si>
  <si>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</si>
  <si>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</si>
  <si>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</si>
  <si>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</si>
  <si>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</si>
  <si>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</si>
  <si>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</si>
  <si>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</si>
  <si>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</si>
  <si>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</si>
  <si>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</si>
  <si>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</si>
  <si>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</si>
  <si>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</si>
  <si>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</si>
  <si>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</si>
  <si>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</si>
  <si>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</si>
  <si>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</si>
  <si>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</si>
  <si>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</si>
  <si>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</si>
  <si>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</si>
  <si>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</si>
  <si>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</si>
  <si>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</si>
  <si>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</si>
  <si>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</si>
  <si>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</si>
  <si>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</si>
  <si>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</si>
  <si>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</si>
  <si>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</si>
  <si>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</si>
  <si>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</si>
  <si>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</si>
  <si>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</si>
  <si>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</si>
  <si>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</si>
  <si>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</si>
  <si>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</si>
  <si>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</si>
  <si>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</si>
  <si>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</si>
  <si>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</si>
  <si>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</si>
  <si>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</si>
  <si>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</si>
  <si>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</si>
  <si>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</si>
  <si>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</si>
  <si>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</si>
  <si>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</si>
  <si>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</si>
  <si>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</si>
  <si>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</si>
  <si>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</si>
  <si>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</si>
  <si>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</si>
  <si>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</si>
  <si>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</si>
  <si>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</si>
  <si>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</si>
  <si>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</si>
  <si>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</si>
  <si>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</si>
  <si>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</si>
  <si>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</si>
  <si>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</si>
  <si>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</si>
  <si>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</si>
  <si>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</si>
  <si>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</si>
  <si>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</si>
  <si>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</si>
  <si>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</si>
  <si>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</si>
  <si>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</si>
  <si>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</si>
  <si>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</si>
  <si>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</si>
  <si>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</si>
  <si>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</si>
  <si>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</si>
  <si>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</si>
  <si>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</si>
  <si>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</si>
  <si>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</si>
  <si>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</si>
  <si>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</si>
  <si>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</si>
  <si>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</si>
  <si>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</si>
  <si>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</si>
  <si>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</si>
  <si>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</si>
  <si>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</si>
  <si>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</si>
  <si>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</si>
  <si>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</si>
  <si>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</si>
  <si>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</si>
  <si>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</si>
  <si>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</si>
  <si>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</si>
  <si>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</si>
  <si>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</si>
  <si>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</si>
  <si>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</si>
  <si>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</si>
  <si>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</si>
  <si>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</si>
  <si>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</si>
  <si>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</si>
  <si>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</si>
  <si>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</si>
  <si>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</si>
  <si>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</si>
  <si>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</si>
  <si>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</si>
  <si>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</si>
  <si>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</si>
  <si>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</si>
  <si>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</si>
  <si>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</si>
  <si>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</si>
  <si>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</si>
  <si>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</si>
  <si>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</si>
  <si>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</si>
  <si>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</si>
  <si>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</si>
  <si>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</si>
  <si>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</si>
  <si>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</si>
  <si>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</si>
  <si>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</si>
  <si>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</si>
  <si>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</si>
  <si>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</si>
  <si>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</si>
  <si>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</si>
  <si>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</si>
  <si>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</si>
  <si>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</si>
  <si>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</si>
  <si>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</si>
  <si>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</si>
  <si>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</si>
  <si>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</si>
  <si>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</si>
  <si>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</si>
  <si>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</si>
  <si>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</si>
  <si>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</si>
  <si>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</si>
  <si>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</si>
  <si>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</si>
  <si>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</si>
  <si>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</si>
  <si>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</si>
  <si>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</si>
  <si>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</si>
  <si>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</si>
  <si>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</si>
  <si>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</si>
  <si>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</si>
  <si>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</si>
  <si>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</si>
  <si>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</si>
  <si>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</si>
  <si>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</si>
  <si>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</si>
  <si>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</si>
  <si>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</si>
  <si>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</si>
  <si>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</si>
  <si>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</si>
  <si>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</si>
  <si>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</si>
  <si>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</si>
  <si>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</si>
  <si>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</si>
  <si>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</si>
  <si>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</si>
  <si>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</si>
  <si>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</si>
  <si>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</si>
  <si>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</si>
  <si>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</si>
  <si>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</si>
  <si>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</si>
  <si>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</si>
  <si>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</si>
  <si>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</si>
  <si>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</si>
  <si>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</si>
  <si>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</si>
  <si>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</si>
  <si>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</si>
  <si>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</si>
  <si>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</si>
  <si>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</si>
  <si>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</si>
  <si>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</si>
  <si>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</si>
  <si>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</si>
  <si>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</si>
  <si>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</si>
  <si>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</si>
  <si>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</si>
  <si>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</si>
  <si>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</si>
  <si>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</si>
  <si>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</si>
  <si>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</si>
  <si>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</si>
  <si>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</si>
  <si>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</si>
  <si>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</si>
  <si>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</si>
  <si>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</si>
  <si>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</si>
  <si>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</si>
  <si>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</si>
  <si>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</si>
  <si>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</si>
  <si>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</si>
  <si>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</si>
  <si>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</si>
  <si>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</si>
  <si>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</si>
  <si>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</si>
  <si>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</si>
  <si>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</si>
  <si>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</si>
  <si>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</si>
  <si>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</si>
  <si>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</si>
  <si>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</si>
  <si>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</si>
  <si>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</si>
  <si>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</si>
  <si>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</si>
  <si>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</si>
  <si>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</si>
  <si>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</si>
  <si>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</si>
  <si>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</si>
  <si>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</si>
  <si>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</si>
  <si>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</si>
  <si>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</si>
  <si>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</si>
  <si>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</si>
  <si>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</si>
  <si>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</si>
  <si>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</si>
  <si>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</si>
  <si>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</si>
  <si>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</si>
  <si>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</si>
  <si>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</si>
  <si>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</si>
  <si>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</si>
  <si>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</si>
  <si>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</si>
  <si>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</si>
  <si>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</si>
  <si>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</si>
  <si>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</si>
  <si>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</si>
  <si>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</si>
  <si>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</si>
  <si>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</si>
  <si>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</si>
  <si>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</si>
  <si>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</si>
  <si>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</si>
  <si>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</si>
  <si>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</si>
  <si>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</si>
  <si>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</si>
  <si>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</si>
  <si>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</si>
  <si>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</si>
  <si>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</si>
  <si>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</si>
  <si>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</si>
  <si>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</si>
  <si>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</si>
  <si>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</si>
  <si>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</si>
  <si>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</si>
  <si>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</si>
  <si>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</si>
  <si>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</si>
  <si>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</si>
  <si>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</si>
  <si>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</si>
  <si>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</si>
  <si>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</si>
  <si>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</si>
  <si>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</si>
  <si>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</si>
  <si>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</si>
  <si>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</si>
  <si>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</si>
  <si>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</si>
  <si>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</si>
  <si>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</si>
  <si>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</si>
  <si>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</si>
  <si>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</si>
  <si>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</si>
  <si>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</si>
  <si>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</si>
  <si>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</si>
  <si>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</si>
  <si>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</si>
  <si>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</si>
  <si>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</si>
  <si>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</si>
  <si>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</si>
  <si>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</si>
  <si>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</si>
  <si>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</si>
  <si>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</si>
  <si>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</si>
  <si>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</si>
  <si>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</si>
  <si>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</si>
  <si>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</si>
  <si>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</si>
  <si>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</si>
  <si>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</si>
  <si>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</si>
  <si>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</si>
  <si>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</si>
  <si>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</si>
  <si>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</si>
  <si>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</si>
  <si>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</si>
  <si>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</si>
  <si>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</si>
  <si>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</si>
  <si>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</si>
  <si>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</si>
  <si>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</si>
  <si>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</si>
  <si>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</si>
  <si>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</si>
  <si>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</si>
  <si>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</si>
  <si>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</si>
  <si>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</si>
  <si>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</si>
  <si>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</si>
  <si>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</si>
  <si>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</si>
  <si>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</si>
  <si>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</si>
  <si>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</si>
  <si>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</si>
  <si>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</si>
  <si>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</si>
  <si>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</si>
  <si>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</si>
  <si>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</si>
  <si>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</si>
  <si>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</si>
  <si>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</si>
  <si>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</si>
  <si>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</si>
  <si>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</si>
  <si>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</si>
  <si>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</si>
  <si>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</si>
  <si>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</si>
  <si>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</si>
  <si>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</si>
  <si>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</si>
  <si>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</si>
  <si>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</si>
  <si>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</si>
  <si>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</si>
  <si>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</si>
  <si>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</si>
  <si>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</si>
  <si>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</si>
  <si>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</si>
  <si>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</si>
  <si>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</si>
  <si>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</si>
  <si>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</si>
  <si>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</si>
  <si>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</si>
  <si>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</si>
  <si>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</si>
  <si>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</si>
  <si>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</si>
  <si>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</si>
  <si>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</si>
  <si>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</si>
  <si>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</si>
  <si>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</si>
  <si>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</si>
  <si>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</si>
  <si>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</si>
  <si>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</si>
  <si>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</si>
  <si>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</si>
  <si>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</si>
  <si>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</si>
  <si>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</si>
  <si>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</si>
  <si>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</si>
  <si>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</si>
  <si>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</si>
  <si>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</si>
  <si>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</si>
  <si>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</si>
  <si>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</si>
  <si>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</si>
  <si>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</si>
  <si>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</si>
  <si>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</si>
  <si>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</si>
  <si>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</si>
  <si>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</si>
  <si>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</si>
  <si>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</si>
  <si>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</si>
  <si>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</si>
  <si>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</si>
  <si>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</si>
  <si>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</si>
  <si>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</si>
  <si>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</si>
  <si>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</si>
  <si>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</si>
  <si>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</si>
  <si>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</si>
  <si>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</si>
  <si>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</si>
  <si>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</si>
  <si>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</si>
  <si>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</si>
  <si>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</si>
  <si>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</si>
  <si>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</si>
  <si>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</si>
  <si>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</si>
  <si>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</si>
  <si>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</si>
  <si>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</si>
  <si>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</si>
  <si>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</si>
  <si>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</si>
  <si>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</si>
  <si>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</si>
  <si>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</si>
  <si>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</si>
  <si>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</si>
  <si>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</si>
  <si>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</si>
  <si>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</si>
  <si>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</si>
  <si>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</si>
  <si>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</si>
  <si>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</si>
  <si>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</si>
  <si>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</si>
  <si>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</si>
  <si>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</si>
  <si>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</si>
  <si>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</si>
  <si>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</si>
  <si>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</si>
  <si>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</si>
  <si>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</si>
  <si>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</si>
  <si>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</si>
  <si>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</si>
  <si>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</si>
  <si>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</si>
  <si>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</si>
  <si>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</si>
  <si>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</si>
  <si>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</si>
  <si>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</si>
  <si>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</si>
  <si>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</si>
  <si>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</si>
  <si>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</si>
  <si>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</si>
  <si>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</si>
  <si>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</si>
  <si>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</si>
  <si>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</si>
  <si>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</si>
  <si>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</si>
  <si>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</si>
  <si>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</si>
  <si>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</si>
  <si>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</si>
  <si>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</si>
  <si>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</si>
  <si>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</si>
  <si>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</si>
  <si>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</si>
  <si>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</si>
  <si>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</si>
  <si>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</si>
  <si>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</si>
  <si>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</si>
  <si>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</si>
  <si>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</si>
  <si>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</si>
  <si>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</si>
  <si>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</si>
  <si>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</si>
  <si>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</si>
  <si>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</si>
  <si>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</si>
  <si>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</si>
  <si>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</si>
  <si>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</si>
  <si>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</si>
  <si>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</si>
  <si>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</si>
  <si>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</si>
  <si>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</si>
  <si>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</si>
  <si>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</si>
  <si>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</si>
  <si>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</si>
  <si>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</si>
  <si>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</si>
  <si>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</si>
  <si>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</si>
  <si>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</si>
  <si>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</si>
  <si>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</si>
  <si>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</si>
  <si>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</si>
  <si>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</si>
  <si>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</si>
  <si>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</si>
  <si>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</si>
  <si>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</si>
  <si>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</si>
  <si>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</si>
  <si>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</si>
  <si>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</si>
  <si>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</si>
  <si>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</si>
  <si>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</si>
  <si>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</si>
  <si>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</si>
  <si>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</si>
  <si>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</si>
  <si>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</si>
  <si>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</si>
  <si>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</si>
  <si>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</si>
  <si>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</si>
  <si>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</si>
  <si>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</si>
  <si>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</si>
  <si>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</si>
  <si>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</si>
  <si>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</si>
  <si>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</si>
  <si>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</si>
  <si>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</si>
  <si>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</si>
  <si>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</si>
  <si>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</si>
  <si>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</si>
  <si>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</si>
  <si>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</si>
  <si>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</si>
  <si>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</si>
  <si>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</si>
  <si>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</si>
  <si>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</si>
  <si>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</si>
  <si>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</si>
  <si>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</si>
  <si>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</si>
  <si>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</si>
  <si>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</si>
  <si>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</si>
  <si>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</si>
  <si>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</si>
  <si>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</si>
  <si>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</si>
  <si>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</si>
  <si>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</si>
  <si>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</si>
  <si>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</si>
  <si>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</si>
  <si>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</si>
  <si>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</si>
  <si>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</si>
  <si>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</si>
  <si>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</si>
  <si>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</si>
  <si>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</si>
  <si>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</si>
  <si>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</si>
  <si>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</si>
  <si>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</si>
  <si>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</si>
  <si>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</si>
  <si>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</si>
  <si>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</si>
  <si>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</si>
  <si>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</si>
  <si>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</si>
  <si>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</si>
  <si>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</si>
  <si>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</si>
  <si>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</si>
  <si>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</si>
  <si>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</si>
  <si>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</si>
  <si>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</si>
  <si>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</si>
  <si>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</si>
  <si>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</si>
  <si>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</si>
  <si>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</si>
  <si>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</si>
  <si>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</si>
  <si>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</si>
  <si>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</si>
  <si>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</si>
  <si>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</si>
  <si>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</si>
  <si>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</si>
  <si>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</si>
  <si>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</si>
  <si>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</si>
  <si>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</si>
  <si>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</si>
  <si>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</si>
  <si>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</si>
  <si>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</si>
  <si>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</si>
  <si>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</si>
  <si>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</si>
  <si>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</si>
  <si>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</si>
  <si>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</si>
  <si>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</si>
  <si>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</si>
  <si>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</si>
  <si>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</si>
  <si>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</si>
  <si>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</si>
  <si>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</si>
  <si>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</si>
  <si>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</si>
  <si>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</si>
  <si>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</si>
  <si>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</si>
  <si>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</si>
  <si>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</si>
  <si>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</si>
  <si>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</si>
  <si>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</si>
  <si>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</si>
  <si>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</si>
  <si>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</si>
  <si>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</si>
  <si>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</si>
  <si>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</si>
  <si>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</si>
  <si>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</si>
  <si>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</si>
  <si>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</si>
  <si>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</si>
  <si>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</si>
  <si>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</si>
  <si>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</si>
  <si>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</si>
  <si>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</si>
  <si>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</si>
  <si>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</si>
  <si>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</si>
  <si>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</si>
  <si>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</si>
  <si>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</si>
  <si>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</si>
  <si>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</si>
  <si>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</si>
  <si>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</si>
  <si>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</si>
  <si>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</si>
  <si>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</si>
  <si>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</si>
  <si>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</si>
  <si>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</si>
  <si>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</si>
  <si>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</si>
  <si>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</si>
  <si>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</si>
  <si>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</si>
  <si>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</si>
  <si>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</si>
  <si>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</si>
  <si>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</si>
  <si>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</si>
  <si>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</si>
  <si>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</si>
  <si>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</si>
  <si>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</si>
  <si>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</si>
  <si>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</si>
  <si>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</si>
  <si>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</si>
  <si>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</si>
  <si>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</si>
  <si>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</si>
  <si>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</si>
  <si>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</si>
  <si>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</si>
  <si>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</si>
  <si>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</si>
  <si>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</si>
  <si>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</si>
  <si>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</si>
  <si>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</si>
  <si>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</si>
  <si>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</si>
  <si>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</si>
  <si>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</si>
  <si>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</si>
  <si>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</si>
  <si>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</si>
  <si>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</si>
  <si>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</si>
  <si>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</si>
  <si>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</si>
  <si>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</si>
  <si>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</si>
  <si>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</si>
  <si>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</si>
  <si>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</si>
  <si>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</si>
  <si>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</si>
  <si>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</si>
  <si>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</si>
  <si>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</si>
  <si>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</si>
  <si>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</si>
  <si>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</si>
  <si>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</si>
  <si>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</si>
  <si>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</si>
  <si>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</si>
  <si>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</si>
  <si>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</si>
  <si>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</si>
  <si>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</si>
  <si>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</si>
  <si>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</si>
  <si>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</si>
  <si>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</si>
  <si>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</si>
  <si>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</si>
  <si>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</si>
  <si>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</si>
  <si>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</si>
  <si>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</si>
  <si>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</si>
  <si>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</si>
  <si>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</si>
  <si>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</si>
  <si>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</si>
  <si>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</si>
  <si>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</si>
  <si>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</si>
  <si>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</si>
  <si>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</si>
  <si>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</si>
  <si>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</si>
  <si>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</si>
  <si>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</si>
  <si>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</si>
  <si>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</si>
  <si>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</si>
  <si>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</si>
  <si>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</si>
  <si>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</si>
  <si>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</si>
  <si>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</si>
  <si>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</si>
  <si>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</si>
  <si>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</si>
  <si>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</si>
  <si>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</si>
  <si>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</si>
  <si>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</si>
  <si>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</si>
  <si>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</si>
  <si>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</si>
  <si>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</si>
  <si>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</si>
  <si>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</si>
  <si>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</si>
  <si>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</si>
  <si>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</si>
  <si>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</si>
  <si>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</si>
  <si>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</si>
  <si>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</si>
  <si>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</si>
  <si>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</si>
  <si>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</si>
  <si>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</si>
  <si>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</si>
  <si>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</si>
  <si>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</si>
  <si>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</si>
  <si>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</si>
  <si>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</si>
  <si>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</si>
  <si>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</si>
  <si>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</si>
  <si>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</si>
  <si>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</si>
  <si>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</si>
  <si>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</si>
  <si>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</si>
  <si>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</si>
  <si>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</si>
  <si>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</si>
  <si>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</si>
  <si>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</si>
  <si>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</si>
  <si>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</si>
  <si>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</si>
  <si>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</si>
  <si>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</si>
  <si>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</si>
  <si>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</si>
  <si>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</si>
  <si>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</si>
  <si>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</si>
  <si>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</si>
  <si>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</si>
  <si>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</si>
  <si>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</si>
  <si>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</si>
  <si>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</si>
  <si>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</si>
  <si>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</si>
  <si>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</si>
  <si>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</si>
  <si>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</si>
  <si>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</si>
  <si>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</si>
  <si>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</si>
  <si>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</si>
  <si>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</si>
  <si>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</si>
  <si>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</si>
  <si>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</si>
  <si>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</si>
  <si>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</si>
  <si>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</si>
  <si>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</si>
  <si>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</si>
  <si>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</si>
  <si>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</si>
  <si>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</si>
  <si>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</si>
  <si>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</si>
  <si>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</si>
  <si>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</si>
  <si>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</si>
  <si>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</si>
  <si>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</si>
  <si>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</si>
  <si>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</si>
  <si>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</si>
  <si>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</si>
  <si>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</si>
  <si>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</si>
  <si>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</si>
  <si>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</si>
  <si>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</si>
  <si>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</si>
  <si>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</si>
  <si>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</si>
  <si>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</si>
  <si>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</si>
  <si>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</si>
  <si>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</si>
  <si>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</si>
  <si>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</si>
  <si>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</si>
  <si>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</si>
  <si>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</si>
  <si>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</si>
  <si>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</si>
  <si>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</si>
  <si>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</si>
  <si>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</si>
  <si>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</si>
  <si>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</si>
  <si>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</si>
  <si>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</si>
  <si>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</si>
  <si>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</si>
  <si>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</si>
  <si>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</si>
  <si>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</si>
  <si>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</si>
  <si>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</si>
  <si>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</si>
  <si>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</si>
  <si>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</si>
  <si>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</si>
  <si>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</si>
  <si>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</si>
  <si>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</si>
  <si>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</si>
  <si>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</si>
  <si>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</si>
  <si>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</si>
  <si>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</si>
  <si>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</si>
  <si>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</si>
  <si>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</si>
  <si>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</si>
  <si>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</si>
  <si>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</si>
  <si>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</si>
  <si>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</si>
  <si>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</si>
  <si>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</si>
  <si>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</si>
  <si>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</si>
  <si>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</si>
  <si>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</si>
  <si>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</si>
  <si>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</si>
  <si>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</si>
  <si>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</si>
  <si>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</si>
  <si>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</si>
  <si>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</si>
  <si>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</si>
  <si>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</si>
  <si>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</si>
  <si>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</si>
  <si>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</si>
  <si>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</si>
  <si>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</si>
  <si>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</si>
  <si>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</si>
  <si>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</si>
  <si>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</si>
  <si>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</si>
  <si>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</si>
  <si>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</si>
  <si>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</si>
  <si>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</si>
  <si>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</si>
  <si>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</si>
  <si>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</si>
  <si>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</si>
  <si>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</si>
  <si>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</si>
  <si>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</si>
  <si>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</si>
  <si>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</si>
  <si>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</si>
  <si>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</si>
  <si>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</si>
  <si>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</si>
  <si>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</si>
  <si>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</si>
  <si>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</si>
  <si>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</si>
  <si>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</si>
  <si>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</si>
  <si>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</si>
  <si>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</si>
  <si>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</si>
  <si>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</si>
  <si>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</si>
  <si>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</si>
  <si>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</si>
  <si>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</si>
  <si>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</si>
  <si>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</si>
  <si>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</si>
  <si>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</si>
  <si>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</si>
  <si>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</si>
  <si>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</si>
  <si>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</si>
  <si>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</si>
  <si>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</si>
  <si>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</si>
  <si>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</si>
  <si>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</si>
  <si>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</si>
  <si>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</si>
  <si>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</si>
  <si>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</si>
  <si>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</si>
  <si>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</si>
  <si>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</si>
  <si>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</si>
  <si>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</si>
  <si>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</si>
  <si>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</si>
  <si>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</si>
  <si>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</si>
  <si>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</si>
  <si>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</si>
  <si>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</si>
  <si>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</si>
  <si>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</si>
  <si>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</si>
  <si>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</si>
  <si>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</si>
  <si>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</si>
  <si>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</si>
  <si>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</si>
  <si>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</si>
  <si>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</si>
  <si>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</si>
  <si>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</si>
  <si>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</si>
  <si>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</si>
  <si>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</si>
  <si>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</si>
  <si>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</si>
  <si>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</si>
  <si>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</si>
  <si>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</si>
  <si>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</si>
  <si>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</si>
  <si>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</si>
  <si>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</si>
  <si>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</si>
  <si>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</si>
  <si>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</si>
  <si>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</si>
  <si>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</si>
  <si>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</si>
  <si>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</si>
  <si>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</si>
  <si>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</si>
  <si>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</si>
  <si>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</si>
  <si>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</si>
  <si>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</si>
  <si>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</si>
  <si>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</si>
  <si>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</si>
  <si>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</si>
  <si>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</si>
  <si>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</si>
  <si>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</si>
  <si>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</si>
  <si>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</si>
  <si>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</si>
  <si>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</si>
  <si>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</si>
  <si>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</si>
  <si>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</si>
  <si>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</si>
  <si>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</si>
  <si>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</si>
  <si>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</si>
  <si>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</si>
  <si>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</si>
  <si>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</si>
  <si>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</si>
  <si>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</si>
  <si>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</si>
  <si>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</si>
  <si>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</si>
  <si>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</si>
  <si>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</si>
  <si>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</si>
  <si>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</si>
  <si>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</si>
  <si>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</si>
  <si>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</si>
  <si>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</si>
  <si>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</si>
  <si>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</si>
  <si>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</si>
  <si>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</si>
  <si>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</si>
  <si>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</si>
  <si>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</si>
  <si>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</si>
  <si>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</si>
  <si>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</si>
  <si>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</si>
  <si>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</si>
  <si>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</si>
  <si>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</si>
  <si>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</si>
  <si>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</si>
  <si>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</si>
  <si>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</si>
  <si>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</si>
  <si>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</si>
  <si>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</si>
  <si>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</si>
  <si>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</si>
  <si>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</si>
  <si>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</si>
  <si>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</si>
  <si>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</si>
  <si>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</si>
  <si>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</si>
  <si>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</si>
  <si>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</si>
  <si>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</si>
  <si>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</si>
  <si>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</si>
  <si>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</si>
  <si>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</si>
  <si>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</si>
  <si>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</si>
  <si>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</si>
  <si>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</si>
  <si>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</si>
  <si>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</si>
  <si>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</si>
  <si>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</si>
  <si>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</si>
  <si>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</si>
  <si>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</si>
  <si>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</si>
  <si>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</si>
  <si>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</si>
  <si>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</si>
  <si>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</si>
  <si>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</si>
  <si>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</si>
  <si>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</si>
  <si>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</si>
  <si>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</si>
  <si>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</si>
  <si>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</si>
  <si>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</si>
  <si>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</si>
  <si>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</si>
  <si>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</si>
  <si>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</si>
  <si>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</si>
  <si>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</si>
  <si>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</si>
  <si>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</si>
  <si>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</si>
  <si>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</si>
  <si>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</si>
  <si>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</si>
  <si>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</si>
  <si>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</si>
  <si>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</si>
  <si>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</si>
  <si>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</si>
  <si>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</si>
  <si>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</si>
  <si>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</si>
  <si>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</si>
  <si>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</si>
  <si>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</si>
  <si>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</si>
  <si>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</si>
  <si>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</si>
  <si>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</si>
  <si>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</si>
  <si>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</si>
  <si>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</si>
  <si>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</si>
  <si>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</si>
  <si>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</si>
  <si>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</si>
  <si>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</si>
  <si>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</si>
  <si>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</si>
  <si>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</si>
  <si>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</si>
  <si>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</si>
  <si>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</si>
  <si>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</si>
  <si>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</si>
  <si>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</si>
  <si>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</si>
  <si>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</si>
  <si>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</si>
  <si>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</si>
  <si>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</si>
  <si>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</si>
  <si>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</si>
  <si>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</si>
  <si>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</si>
  <si>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</si>
  <si>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</si>
  <si>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</si>
  <si>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</si>
  <si>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</si>
  <si>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</si>
  <si>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</si>
  <si>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</si>
  <si>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</si>
  <si>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</si>
  <si>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</si>
  <si>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</si>
  <si>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</si>
  <si>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</si>
  <si>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</si>
  <si>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</si>
  <si>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</si>
  <si>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</si>
  <si>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</si>
  <si>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</si>
  <si>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</si>
  <si>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</si>
  <si>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</si>
  <si>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</si>
  <si>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</si>
  <si>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</si>
  <si>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</si>
  <si>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</si>
  <si>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</si>
  <si>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</si>
  <si>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</si>
  <si>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</si>
  <si>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</si>
  <si>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</si>
  <si>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</si>
  <si>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</si>
  <si>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</si>
  <si>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</si>
  <si>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</si>
  <si>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</si>
  <si>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</si>
  <si>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</si>
  <si>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</si>
  <si>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</si>
  <si>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</si>
  <si>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</si>
  <si>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</si>
  <si>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</si>
  <si>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</si>
  <si>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</si>
  <si>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</si>
  <si>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</si>
  <si>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</si>
  <si>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</si>
  <si>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</si>
  <si>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</si>
  <si>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</si>
  <si>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</si>
  <si>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</si>
  <si>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</si>
  <si>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</si>
  <si>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</si>
  <si>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</si>
  <si>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</si>
  <si>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</si>
  <si>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</si>
  <si>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</si>
  <si>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</si>
  <si>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</si>
  <si>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</si>
  <si>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</si>
  <si>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</si>
  <si>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</si>
  <si>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</si>
  <si>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</si>
  <si>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</si>
  <si>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</si>
  <si>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</si>
  <si>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</si>
  <si>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</si>
  <si>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</si>
  <si>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</si>
  <si>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</si>
  <si>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</si>
  <si>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</si>
  <si>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</si>
  <si>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</si>
  <si>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</si>
  <si>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</si>
  <si>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</si>
  <si>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</si>
  <si>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</si>
  <si>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</si>
  <si>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</si>
  <si>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</si>
  <si>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</si>
  <si>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</si>
  <si>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</si>
  <si>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</si>
  <si>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</si>
  <si>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</si>
  <si>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</si>
  <si>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</si>
  <si>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</si>
  <si>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</si>
  <si>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</si>
  <si>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</si>
  <si>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</si>
  <si>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</si>
  <si>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</si>
  <si>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</si>
  <si>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</si>
  <si>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</si>
  <si>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</si>
  <si>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</si>
  <si>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</si>
  <si>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</si>
  <si>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</si>
  <si>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</si>
  <si>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</si>
  <si>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</si>
  <si>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</si>
  <si>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</si>
  <si>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</si>
  <si>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</si>
  <si>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</si>
  <si>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</si>
  <si>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</si>
  <si>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</si>
  <si>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</si>
  <si>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</si>
  <si>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</si>
  <si>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</si>
  <si>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</si>
  <si>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</si>
  <si>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</si>
  <si>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</si>
  <si>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</si>
  <si>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</si>
  <si>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</si>
  <si>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</si>
  <si>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</si>
  <si>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</si>
  <si>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</si>
  <si>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</si>
  <si>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</si>
  <si>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</si>
  <si>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</si>
  <si>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</si>
  <si>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</si>
  <si>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</si>
  <si>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</si>
  <si>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</si>
  <si>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</si>
  <si>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</si>
  <si>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</si>
  <si>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</si>
  <si>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</si>
  <si>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</si>
  <si>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</si>
  <si>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</si>
  <si>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</si>
  <si>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</si>
  <si>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</si>
  <si>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</si>
  <si>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</si>
  <si>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</si>
  <si>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</si>
  <si>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</si>
  <si>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</si>
  <si>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</si>
  <si>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</si>
  <si>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</si>
  <si>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</si>
  <si>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</si>
  <si>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</si>
  <si>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</si>
  <si>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</si>
  <si>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</si>
  <si>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</si>
  <si>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</si>
  <si>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</si>
  <si>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</si>
  <si>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</si>
  <si>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</si>
  <si>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</si>
  <si>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</si>
  <si>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</si>
  <si>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</si>
  <si>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</si>
  <si>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</si>
  <si>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</si>
  <si>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</si>
  <si>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</si>
  <si>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</si>
  <si>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</si>
  <si>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</si>
  <si>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</si>
  <si>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</si>
  <si>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</si>
  <si>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</si>
  <si>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</si>
  <si>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</si>
  <si>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</si>
  <si>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</si>
  <si>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</si>
  <si>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</si>
  <si>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</si>
  <si>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</si>
  <si>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</si>
  <si>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</si>
  <si>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</si>
  <si>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</si>
  <si>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</si>
  <si>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</si>
  <si>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</si>
  <si>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</si>
  <si>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</si>
  <si>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</si>
  <si>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</si>
  <si>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</si>
  <si>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</si>
  <si>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</si>
  <si>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</si>
  <si>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</si>
  <si>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</si>
  <si>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</si>
  <si>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</si>
  <si>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</si>
  <si>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</si>
  <si>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</si>
  <si>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</si>
  <si>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</si>
  <si>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</si>
  <si>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</si>
  <si>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</si>
  <si>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</si>
  <si>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</si>
  <si>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</si>
  <si>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</si>
  <si>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</si>
  <si>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</si>
  <si>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</si>
  <si>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</si>
  <si>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</si>
  <si>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</si>
  <si>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</si>
  <si>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</si>
  <si>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</si>
  <si>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</si>
  <si>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</si>
  <si>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</si>
  <si>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</si>
  <si>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</si>
  <si>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</si>
  <si>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</si>
  <si>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</si>
  <si>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</si>
  <si>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</si>
  <si>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</si>
  <si>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</si>
  <si>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</si>
  <si>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</si>
  <si>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</si>
  <si>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</si>
  <si>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</si>
  <si>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</si>
  <si>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</si>
  <si>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</si>
  <si>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</si>
  <si>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</si>
  <si>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</si>
  <si>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</si>
  <si>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</si>
  <si>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</si>
  <si>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</si>
  <si>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</si>
  <si>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</si>
  <si>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</si>
  <si>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</si>
  <si>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</si>
  <si>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</si>
  <si>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</si>
  <si>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</si>
  <si>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</si>
  <si>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</si>
  <si>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</si>
  <si>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</si>
  <si>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</si>
  <si>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</si>
  <si>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</si>
  <si>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</si>
  <si>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</si>
  <si>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</si>
  <si>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</si>
  <si>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</si>
  <si>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</si>
  <si>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</si>
  <si>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</si>
  <si>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</si>
  <si>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</si>
  <si>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</si>
  <si>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</si>
  <si>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</si>
  <si>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</si>
  <si>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</si>
  <si>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</si>
  <si>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</si>
  <si>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</si>
  <si>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</si>
  <si>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</si>
  <si>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</si>
  <si>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</si>
  <si>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</si>
  <si>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</si>
  <si>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</si>
  <si>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</si>
  <si>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</si>
  <si>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</si>
  <si>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</si>
  <si>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</si>
  <si>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</si>
  <si>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</si>
  <si>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</si>
  <si>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</si>
  <si>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</si>
  <si>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</si>
  <si>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</si>
  <si>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</si>
  <si>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</si>
  <si>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</si>
  <si>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</si>
  <si>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</si>
  <si>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</si>
  <si>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</si>
  <si>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</si>
  <si>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</si>
  <si>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</si>
  <si>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</si>
  <si>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</si>
  <si>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</si>
  <si>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</si>
  <si>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</si>
  <si>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</si>
  <si>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</si>
  <si>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</si>
  <si>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</si>
  <si>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</si>
  <si>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</si>
  <si>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</si>
  <si>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</si>
  <si>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</si>
  <si>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</si>
  <si>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</si>
  <si>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</si>
  <si>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</si>
  <si>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</si>
  <si>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</si>
  <si>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</si>
  <si>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</si>
  <si>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</si>
  <si>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</si>
  <si>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</si>
  <si>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</si>
  <si>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</si>
  <si>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</si>
  <si>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</si>
  <si>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</si>
  <si>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</si>
  <si>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</si>
  <si>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</si>
  <si>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</si>
  <si>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</si>
  <si>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</si>
  <si>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</si>
  <si>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</si>
  <si>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</si>
  <si>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</si>
  <si>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</si>
  <si>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</si>
  <si>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</si>
  <si>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</si>
  <si>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</si>
  <si>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</si>
  <si>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</si>
  <si>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</si>
  <si>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</si>
  <si>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</si>
  <si>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</si>
  <si>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</si>
  <si>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</si>
  <si>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</si>
  <si>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</si>
  <si>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</si>
  <si>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</si>
  <si>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</si>
  <si>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</si>
  <si>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</si>
  <si>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</si>
  <si>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</si>
  <si>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</si>
  <si>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</si>
  <si>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</si>
  <si>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</si>
  <si>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</si>
  <si>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</si>
  <si>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</si>
  <si>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</si>
  <si>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</si>
  <si>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</si>
  <si>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</si>
  <si>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</si>
  <si>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</si>
  <si>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</si>
  <si>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</si>
  <si>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</si>
  <si>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</si>
  <si>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</si>
  <si>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</si>
  <si>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</si>
  <si>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</si>
  <si>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</si>
  <si>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</si>
  <si>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</si>
  <si>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</si>
  <si>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</si>
  <si>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</si>
  <si>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</si>
  <si>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</si>
  <si>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</si>
  <si>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</si>
  <si>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</si>
  <si>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</si>
  <si>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</si>
  <si>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</si>
  <si>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</si>
  <si>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</si>
  <si>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</si>
  <si>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</si>
  <si>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</si>
  <si>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</si>
  <si>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</si>
  <si>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</si>
  <si>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</si>
  <si>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</si>
  <si>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</si>
  <si>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</si>
  <si>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</si>
  <si>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</si>
  <si>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</si>
  <si>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</si>
  <si>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</si>
  <si>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</si>
  <si>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</si>
  <si>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</si>
  <si>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</si>
  <si>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</si>
  <si>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</si>
  <si>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</si>
  <si>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</si>
  <si>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</si>
  <si>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</si>
  <si>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</si>
  <si>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</si>
  <si>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</si>
  <si>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</si>
  <si>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</si>
  <si>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</si>
  <si>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</si>
  <si>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</si>
  <si>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</si>
  <si>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</si>
  <si>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</si>
  <si>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</si>
  <si>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</si>
  <si>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</si>
  <si>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</si>
  <si>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</si>
  <si>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</si>
  <si>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</si>
  <si>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</si>
  <si>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</si>
  <si>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</si>
  <si>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</si>
  <si>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</si>
  <si>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</si>
  <si>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</si>
  <si>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</si>
  <si>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</si>
  <si>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</si>
  <si>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</si>
  <si>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</si>
  <si>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</si>
  <si>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</si>
  <si>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</si>
  <si>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</si>
  <si>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</si>
  <si>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</si>
  <si>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</si>
  <si>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</si>
  <si>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</si>
  <si>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</si>
  <si>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</si>
  <si>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</si>
  <si>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</si>
  <si>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30 mins</t>
  </si>
  <si>
    <t>PCM-20251105-00002033</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</si>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</sst>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57" dataDxfId="156" headerRowBorderDxfId="154" tableBorderDxfId="155" totalsRowBorderDxfId="153">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8" dataDxfId="47" headerRowBorderDxfId="45" tableBorderDxfId="46" totalsRowBorderDxfId="44">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303.94361689814832</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0.48892939814686542</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0.17157986111124046</v>
      </c>
      <c r="H4" s="135">
        <v>45966.720462962963</v>
      </c>
      <c r="I4" s="133" t="str">
        <f>IFERROR(VLOOKUP(D4,DB!A:F,6,0),"")</f>
        <v>SCECO</v>
      </c>
      <c r="J4" s="133" t="str">
        <f>IFERROR(VLOOKUP(D4,DB!A:G,7,0),"")</f>
        <v>Vandalized</v>
      </c>
      <c r="K4" s="137" t="s">
        <v>39026</v>
      </c>
      <c r="L4" s="138" t="str">
        <f>IFERROR(VLOOKUP(D4,DB!A:I,9,0),"")</f>
        <v>Latis</v>
      </c>
    </row>
    <row r="5" spans="1:15" ht="15" customHeight="1">
      <c r="A5" s="132" t="s">
        <v>39027</v>
      </c>
      <c r="B5" s="133" t="str">
        <f>IFERROR(VLOOKUP(D5,DB!A:K,11,0),"")</f>
        <v>R1</v>
      </c>
      <c r="C5" s="133">
        <v>1</v>
      </c>
      <c r="D5" s="175" t="s">
        <v>12466</v>
      </c>
      <c r="E5" s="134" t="s">
        <v>39021</v>
      </c>
      <c r="F5" s="135">
        <v>45966.849016203705</v>
      </c>
      <c r="G5" s="136">
        <f ca="1">IFERROR(NOW()-F5,"")</f>
        <v>4.3026620369346347E-2</v>
      </c>
      <c r="H5" s="135">
        <v>45966.849016203705</v>
      </c>
      <c r="I5" s="133" t="str">
        <f>IFERROR(VLOOKUP(D5,DB!A:F,6,0),"")</f>
        <v>SCECO</v>
      </c>
      <c r="J5" s="133" t="str">
        <f>IFERROR(VLOOKUP(D5,DB!A:G,7,0),"")</f>
        <v>Dead</v>
      </c>
      <c r="K5" s="137" t="s">
        <v>39028</v>
      </c>
      <c r="L5" s="138" t="str">
        <f>IFERROR(VLOOKUP(D5,DB!A:I,9,0),"")</f>
        <v>Latis</v>
      </c>
    </row>
    <row r="6" spans="1:15" ht="15" customHeight="1">
      <c r="A6" s="132"/>
      <c r="B6" s="133" t="str">
        <f>IFERROR(VLOOKUP(D6,DB!A:K,11,0),"")</f>
        <v/>
      </c>
      <c r="C6" s="133"/>
      <c r="D6" s="133"/>
      <c r="E6" s="134"/>
      <c r="F6" s="135"/>
      <c r="G6" s="136">
        <f ca="1">IFERROR(NOW()-F6,"")</f>
        <v>45966.892042824074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45966.892042824074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45966.892042824074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45966.892042824074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45966.892042824074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45966.892042824074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45966.892042824074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45966.892042824074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45966.892042824074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45966.892042824074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45966.892042824074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45966.892042824074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45966.892042824074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45966.892042824074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45966.892042824074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45966.892042824074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45966.892042824074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45966.892042824074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45966.892042824074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45966.892042824074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45966.892042824074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45966.892042824074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45966.892042824074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45966.892042824074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45966.892042824074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45966.892042824074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45966.892042824074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45966.892042824074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45966.892042824074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45966.892042824074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45966.892042824074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45966.892042824074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45966.892042824074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45966.892042824074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45966.892042824074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45966.892042824074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45966.892042824074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45966.892042824074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45966.892042824074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45966.892042824074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45966.892042824074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45966.892042824074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45966.892042824074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45966.892042824074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45966.892042824074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45966.892042824074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45966.892042824074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45966.892042824074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45966.892042824074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45966.892042824074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45966.892042824074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45966.892042824074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45966.892042824074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45966.892042824074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45966.892042824074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45966.892042824074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45966.892042824074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45966.892042824074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45966.892042824074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45966.892042824074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45966.892042824074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45966.892042824074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45966.892042824074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45966.892042824074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45966.892042824074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45966.892042824074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45966.892042824074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45966.892042824074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45966.892042824074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45966.892042824074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45966.892042824074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45966.892042824074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45966.892042824074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45966.892042824074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45966.892042824074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45966.892042824074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45966.892042824074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45966.892042824074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45966.892042824074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45966.892042824074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45966.892042824074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45966.892042824074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45966.892042824074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45966.892042824074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45966.892042824074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45966.892042824074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45966.892042824074</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45966.892042824074</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73E9CD95-FDE1-4DBF-AC70-D02172708B3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39029</v>
      </c>
      <c r="N1" s="89" t="s">
        <v>39030</v>
      </c>
      <c r="O1" s="89" t="s">
        <v>39031</v>
      </c>
      <c r="P1" s="89" t="s">
        <v>39032</v>
      </c>
      <c r="Q1" s="89" t="s">
        <v>39033</v>
      </c>
      <c r="R1" s="89" t="s">
        <v>39034</v>
      </c>
      <c r="S1" s="89" t="s">
        <v>39035</v>
      </c>
      <c r="T1" s="89" t="s">
        <v>39036</v>
      </c>
      <c r="U1" s="89" t="s">
        <v>39037</v>
      </c>
      <c r="V1" s="89" t="s">
        <v>39038</v>
      </c>
      <c r="W1" s="89" t="s">
        <v>39039</v>
      </c>
      <c r="X1" s="89" t="s">
        <v>39040</v>
      </c>
      <c r="Y1" s="89" t="s">
        <v>39041</v>
      </c>
      <c r="Z1" s="89" t="s">
        <v>39042</v>
      </c>
      <c r="AA1" s="89" t="s">
        <v>39043</v>
      </c>
      <c r="AB1" s="89" t="s">
        <v>39044</v>
      </c>
      <c r="AC1" s="89" t="s">
        <v>39045</v>
      </c>
      <c r="AD1" s="89" t="s">
        <v>39046</v>
      </c>
      <c r="AE1" s="89" t="s">
        <v>39047</v>
      </c>
      <c r="AF1" s="89" t="s">
        <v>39048</v>
      </c>
      <c r="AG1" s="89" t="s">
        <v>39049</v>
      </c>
      <c r="AH1" s="89" t="s">
        <v>39050</v>
      </c>
      <c r="AI1" s="89" t="s">
        <v>39051</v>
      </c>
      <c r="AJ1" s="89" t="s">
        <v>39052</v>
      </c>
      <c r="AK1" s="89" t="s">
        <v>39053</v>
      </c>
      <c r="AL1" s="89" t="s">
        <v>39054</v>
      </c>
      <c r="AM1" s="89" t="s">
        <v>39055</v>
      </c>
      <c r="AN1" s="89" t="s">
        <v>39056</v>
      </c>
      <c r="AO1" s="89" t="s">
        <v>39057</v>
      </c>
      <c r="AP1" s="89" t="s">
        <v>39058</v>
      </c>
      <c r="AQ1" s="89" t="s">
        <v>39059</v>
      </c>
      <c r="AR1" s="89" t="s">
        <v>39060</v>
      </c>
      <c r="AS1" s="89" t="s">
        <v>39061</v>
      </c>
      <c r="AT1" s="89" t="s">
        <v>39062</v>
      </c>
      <c r="AU1" s="89" t="s">
        <v>39063</v>
      </c>
      <c r="AV1" s="89" t="s">
        <v>39064</v>
      </c>
      <c r="AW1" s="89" t="s">
        <v>39065</v>
      </c>
      <c r="AX1" s="89" t="s">
        <v>39066</v>
      </c>
      <c r="AY1" s="89" t="s">
        <v>39067</v>
      </c>
      <c r="AZ1" s="89" t="s">
        <v>39068</v>
      </c>
      <c r="BA1" s="89" t="s">
        <v>39069</v>
      </c>
      <c r="BB1" s="89" t="s">
        <v>39070</v>
      </c>
      <c r="BC1" s="89" t="s">
        <v>39071</v>
      </c>
      <c r="BD1" s="89" t="s">
        <v>39072</v>
      </c>
      <c r="BE1" s="89" t="s">
        <v>39073</v>
      </c>
      <c r="BF1" s="89" t="s">
        <v>39074</v>
      </c>
      <c r="BG1" s="89" t="s">
        <v>39075</v>
      </c>
      <c r="BH1" s="89" t="s">
        <v>39076</v>
      </c>
      <c r="BI1" s="89" t="s">
        <v>39077</v>
      </c>
      <c r="BJ1" s="89" t="s">
        <v>39078</v>
      </c>
      <c r="BK1" s="89" t="s">
        <v>39079</v>
      </c>
      <c r="BL1" s="89" t="s">
        <v>39080</v>
      </c>
      <c r="BM1" s="89" t="s">
        <v>39081</v>
      </c>
      <c r="BN1" s="89" t="s">
        <v>39082</v>
      </c>
      <c r="BO1" s="89" t="s">
        <v>39083</v>
      </c>
      <c r="BP1" s="89" t="s">
        <v>39084</v>
      </c>
      <c r="BQ1" s="89" t="s">
        <v>39085</v>
      </c>
      <c r="BR1" s="89" t="s">
        <v>39086</v>
      </c>
      <c r="BS1" s="89" t="s">
        <v>39087</v>
      </c>
      <c r="BT1" s="89" t="s">
        <v>39088</v>
      </c>
      <c r="BU1" s="89" t="s">
        <v>39089</v>
      </c>
      <c r="BV1" s="89" t="s">
        <v>39090</v>
      </c>
      <c r="BW1" s="89" t="s">
        <v>39091</v>
      </c>
      <c r="BX1" s="89" t="s">
        <v>39092</v>
      </c>
      <c r="BY1" s="89" t="s">
        <v>39093</v>
      </c>
      <c r="BZ1" s="89" t="s">
        <v>39094</v>
      </c>
      <c r="CA1" s="89" t="s">
        <v>39095</v>
      </c>
      <c r="CB1" s="89" t="s">
        <v>39096</v>
      </c>
      <c r="CC1" s="89" t="s">
        <v>39097</v>
      </c>
      <c r="CD1" s="89" t="s">
        <v>39098</v>
      </c>
      <c r="CE1" s="89" t="s">
        <v>39099</v>
      </c>
      <c r="CF1" s="89" t="s">
        <v>39100</v>
      </c>
      <c r="CG1" s="89" t="s">
        <v>39101</v>
      </c>
      <c r="CH1" s="89" t="s">
        <v>39102</v>
      </c>
      <c r="CI1" s="89" t="s">
        <v>39103</v>
      </c>
      <c r="CJ1" s="89" t="s">
        <v>39104</v>
      </c>
    </row>
    <row r="2" spans="1:88" s="69" customFormat="1" ht="31.5" customHeight="1">
      <c r="A2" s="62" t="s">
        <v>39105</v>
      </c>
      <c r="B2" s="62" t="s">
        <v>27</v>
      </c>
      <c r="C2" s="62">
        <v>1</v>
      </c>
      <c r="D2" s="62" t="s">
        <v>19542</v>
      </c>
      <c r="E2" s="86" t="s">
        <v>39106</v>
      </c>
      <c r="F2" s="75">
        <v>45322.056979166664</v>
      </c>
      <c r="G2" s="76" t="s">
        <v>39107</v>
      </c>
      <c r="H2" s="88">
        <v>45322.050729166665</v>
      </c>
      <c r="I2" s="62" t="s">
        <v>88</v>
      </c>
      <c r="J2" s="62" t="s">
        <v>65</v>
      </c>
      <c r="K2" s="87" t="s">
        <v>39108</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39109</v>
      </c>
      <c r="B3" s="62" t="str">
        <f>IFERROR(VLOOKUP(D3,DB!A:K,11,0),"")</f>
        <v>R2</v>
      </c>
      <c r="C3" s="62">
        <v>1</v>
      </c>
      <c r="D3" s="62" t="s">
        <v>25643</v>
      </c>
      <c r="E3" s="86" t="s">
        <v>39021</v>
      </c>
      <c r="F3" s="75">
        <v>45824.999837962961</v>
      </c>
      <c r="G3" s="76">
        <f ca="1">IFERROR(NOW()-F3,"-")</f>
        <v>141.89220486111299</v>
      </c>
      <c r="H3" s="75">
        <v>45824.993587962963</v>
      </c>
      <c r="I3" s="62" t="str">
        <f>IFERROR(VLOOKUP(D3,DB!A:F,6,0),"")</f>
        <v>Generator-SG</v>
      </c>
      <c r="J3" s="62" t="str">
        <f>IFERROR(VLOOKUP(D3,DB!A:G,7,0),"")</f>
        <v>Good</v>
      </c>
      <c r="K3" s="87" t="s">
        <v>39110</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39111</v>
      </c>
      <c r="B4" s="18" t="str">
        <f>IFERROR(VLOOKUP(D4,DB!A:K,11,0),"")</f>
        <v>R2</v>
      </c>
      <c r="C4" s="18">
        <v>1</v>
      </c>
      <c r="D4" s="18" t="s">
        <v>27532</v>
      </c>
      <c r="E4" s="113" t="s">
        <v>39106</v>
      </c>
      <c r="F4" s="114">
        <v>45958.742083333331</v>
      </c>
      <c r="G4" s="115">
        <f ca="1">IFERROR(NOW()-F4,"-")</f>
        <v>8.1499594907436403</v>
      </c>
      <c r="H4" s="114">
        <v>45958.649699074071</v>
      </c>
      <c r="I4" s="18" t="str">
        <f>IFERROR(VLOOKUP(D4,DB!A:F,6,0),"")</f>
        <v>Generator-SG</v>
      </c>
      <c r="J4" s="18" t="str">
        <f>IFERROR(VLOOKUP(D4,DB!A:G,7,0),"")</f>
        <v>Dead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45966.892042824074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45966.892042824074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45966.892042824074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45966.892042824074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45966.892042824074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45966.892042824074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45966.892042824074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45966.892042824074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45966.892042824074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45966.892042824074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45966.892042824074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45966.892042824074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45966.892042824074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45966.892042824074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45966.892042824074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45966.892042824074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45966.892042824074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45966.892042824074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45966.892042824074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45966.892042824074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45966.892042824074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45966.892042824074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45966.892042824074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45966.892042824074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45966.892042824074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45966.892042824074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45966.892042824074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45966.892042824074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45966.892042824074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45966.892042824074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45966.892042824074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45966.892042824074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45966.892042824074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45966.892042824074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45966.892042824074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45966.892042824074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45966.892042824074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45966.892042824074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45966.892042824074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45966.892042824074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45966.892042824074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45966.892042824074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45966.892042824074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45966.892042824074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45966.892042824074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45966.892042824074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45966.892042824074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45966.892042824074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45966.892042824074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45966.892042824074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45966.892042824074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45966.892042824074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45966.892042824074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45966.892042824074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45966.892042824074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45966.892042824074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45966.892042824074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45966.892042824074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45966.892042824074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45966.892042824074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45966.892042824074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45966.892042824074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45966.892042824074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45966.892042824074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45966.892042824074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45966.892042824074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45966.892042824074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45966.892042824074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45966.892042824074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45966.892042824074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45966.892042824074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45966.892042824074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45966.892042824074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45966.892042824074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45966.892042824074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45966.892042824074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45966.892042824074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45966.892042824074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45966.892042824074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45966.892042824074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45966.892042824074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45966.892042824074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45966.892042824074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45966.892042824074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45966.892042824074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45966.892042824074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45966.892042824074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45966.892042824074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45966.892042824074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45966.892042824074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45966.892042824074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45966.892042824074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45966.892042824074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45966.892042824074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45966.892042824074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45966.892042824074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45966.892042824074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45966.892042824074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60"/>
      <c r="B103" s="161" t="str">
        <f>IFERROR(VLOOKUP(D103,DB!A:K,11,0),"")</f>
        <v/>
      </c>
      <c r="C103" s="161"/>
      <c r="D103" s="161"/>
      <c r="E103" s="162"/>
      <c r="F103" s="163"/>
      <c r="G103" s="164">
        <f ca="1">IFERROR(NOW()-F103,"-")</f>
        <v>45966.892042824074</v>
      </c>
      <c r="H103" s="163"/>
      <c r="I103" s="161" t="str">
        <f>IFERROR(VLOOKUP(D103,DB!A:F,6,0),"")</f>
        <v/>
      </c>
      <c r="J103" s="161" t="str">
        <f>IFERROR(VLOOKUP(D103,DB!A:G,7,0),"")</f>
        <v/>
      </c>
      <c r="K103" s="165"/>
      <c r="L103" s="161" t="str">
        <f>IFERROR(VLOOKUP(D103,DB!A:I,9,0),"")</f>
        <v/>
      </c>
      <c r="M103" s="161"/>
      <c r="N103" s="161"/>
      <c r="O103" s="161"/>
      <c r="P103" s="161"/>
      <c r="Q103" s="161"/>
      <c r="R103" s="161"/>
      <c r="S103" s="161"/>
      <c r="T103" s="161"/>
      <c r="U103" s="161"/>
      <c r="V103" s="161"/>
      <c r="W103" s="161"/>
      <c r="X103" s="161"/>
      <c r="Y103" s="161"/>
      <c r="Z103" s="161"/>
      <c r="AA103" s="161"/>
      <c r="AB103" s="161"/>
      <c r="AC103" s="161"/>
      <c r="AD103" s="161"/>
      <c r="AE103" s="161"/>
      <c r="AF103" s="161"/>
      <c r="AG103" s="161"/>
      <c r="AH103" s="161"/>
      <c r="AI103" s="161"/>
      <c r="AJ103" s="161"/>
      <c r="AK103" s="161"/>
      <c r="AL103" s="161"/>
      <c r="AM103" s="161"/>
      <c r="AN103" s="161"/>
      <c r="AO103" s="161"/>
      <c r="AP103" s="161"/>
      <c r="AQ103" s="161"/>
      <c r="AR103" s="161"/>
      <c r="AS103" s="161"/>
      <c r="AT103" s="161"/>
      <c r="AU103" s="161"/>
      <c r="AV103" s="161"/>
      <c r="AW103" s="161"/>
      <c r="AX103" s="161"/>
      <c r="AY103" s="161"/>
      <c r="AZ103" s="161"/>
      <c r="BA103" s="161"/>
      <c r="BB103" s="161"/>
      <c r="BC103" s="161"/>
      <c r="BD103" s="161"/>
      <c r="BE103" s="161"/>
      <c r="BF103" s="161"/>
      <c r="BG103" s="161"/>
      <c r="BH103" s="161"/>
      <c r="BI103" s="161"/>
      <c r="BJ103" s="161"/>
      <c r="BK103" s="161"/>
      <c r="BL103" s="161"/>
      <c r="BM103" s="161"/>
      <c r="BN103" s="161"/>
      <c r="BO103" s="161"/>
      <c r="BP103" s="161"/>
      <c r="BQ103" s="161"/>
      <c r="BR103" s="161"/>
      <c r="BS103" s="161"/>
      <c r="BT103" s="161"/>
      <c r="BU103" s="161"/>
      <c r="BV103" s="161"/>
      <c r="BW103" s="161"/>
      <c r="BX103" s="161"/>
      <c r="BY103" s="161"/>
      <c r="BZ103" s="161"/>
      <c r="CA103" s="161"/>
      <c r="CB103" s="161"/>
      <c r="CC103" s="161"/>
      <c r="CD103" s="161"/>
      <c r="CE103" s="161"/>
      <c r="CF103" s="161"/>
      <c r="CG103" s="161"/>
      <c r="CH103" s="161"/>
      <c r="CI103" s="161"/>
      <c r="CJ103" s="166"/>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45966.892042824074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45966.892042824074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45966.892042824074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45966.892042824074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45966.892042824074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45966.892042824074</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45966.892042824074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45966.892042824074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45966.892042824074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45966.892042824074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45966.892042824074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45966.892042824074</v>
      </c>
      <c r="H13" s="22" t="s">
        <v>39113</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45966.892042824074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45966.892042824074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45966.892042824074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45966.892042824074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45966.892042824074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45966.892042824074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45966.892042824074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45966.892042824074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45966.892042824074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45966.892042824074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45966.892042824074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45966.892042824074</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39114</v>
      </c>
      <c r="D26" s="18"/>
      <c r="E26" s="18"/>
      <c r="F26" s="20"/>
      <c r="G26" s="21">
        <f t="shared" ref="G26:G89" ca="1" si="1">IFERROR(NOW()-F26,"-")</f>
        <v>45966.892042824074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45966.892042824074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45966.892042824074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45966.892042824074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45966.892042824074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45966.892042824074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45966.892042824074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45966.892042824074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45966.892042824074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45966.892042824074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45966.892042824074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45966.892042824074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45966.892042824074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45966.892042824074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45966.892042824074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45966.892042824074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45966.892042824074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45966.892042824074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45966.892042824074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45966.892042824074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45966.892042824074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45966.892042824074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45966.892042824074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45966.892042824074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45966.892042824074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45966.892042824074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45966.892042824074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45966.892042824074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45966.892042824074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45966.892042824074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45966.892042824074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45966.892042824074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45966.892042824074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45966.892042824074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45966.892042824074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45966.892042824074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45966.892042824074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45966.892042824074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45966.892042824074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45966.892042824074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45966.892042824074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45966.892042824074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45966.892042824074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45966.892042824074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45966.892042824074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45966.892042824074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45966.892042824074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45966.892042824074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45966.892042824074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45966.892042824074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45966.892042824074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45966.892042824074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45966.892042824074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45966.892042824074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45966.892042824074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45966.892042824074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45966.892042824074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45966.892042824074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45966.892042824074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45966.892042824074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45966.892042824074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45966.892042824074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45966.892042824074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45966.892042824074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45966.892042824074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45966.892042824074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45966.892042824074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45966.892042824074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45966.892042824074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45966.892042824074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45966.892042824074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45966.892042824074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45966.892042824074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45966.892042824074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45966.892042824074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45966.892042824074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45966.892042824074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45966.892042824074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45966.892042824074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45966.892042824074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45966.892042824074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45966.892042824074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45966.892042824074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45966.892042824074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45966.892042824074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45966.892042824074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45966.892042824074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45966.892042824074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45966.892042824074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45966.892042824074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45966.892042824074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45966.892042824074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45966.892042824074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45966.892042824074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45966.892042824074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45966.892042824074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45966.892042824074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45966.892042824074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45966.892042824074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45966.892042824074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45966.892042824074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45966.892042824074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45966.892042824074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45966.892042824074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45966.892042824074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45966.892042824074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45966.892042824074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45966.892042824074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45966.892042824074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45966.892042824074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45966.892042824074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45966.892042824074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45966.892042824074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45966.892042824074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45966.892042824074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45966.892042824074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45966.892042824074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45966.892042824074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45966.892042824074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45966.892042824074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45966.892042824074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45966.892042824074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45966.892042824074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45966.892042824074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45966.892042824074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45966.892042824074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45966.892042824074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45966.892042824074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45966.892042824074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45966.892042824074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45966.892042824074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45966.892042824074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45966.892042824074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45966.892042824074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45966.892042824074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45966.892042824074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45966.892042824074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45966.892042824074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45966.892042824074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45966.892042824074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45966.892042824074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45966.892042824074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45966.892042824074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45966.892042824074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45966.892042824074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45966.892042824074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45966.892042824074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45966.892042824074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45966.892042824074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45966.892042824074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45966.892042824074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45966.892042824074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45966.892042824074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45966.892042824074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45966.892042824074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45966.892042824074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45966.892042824074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45966.892042824074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45966.892042824074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45966.892042824074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45966.892042824074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45966.892042824074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45966.892042824074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45966.892042824074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45966.892042824074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45966.892042824074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45966.892042824074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45966.892042824074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45966.892042824074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45966.892042824074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45966.892042824074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45966.892042824074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45966.892042824074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45966.892042824074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45966.892042824074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45966.892042824074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45966.892042824074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45966.892042824074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45966.892042824074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45966.892042824074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45966.892042824074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45966.892042824074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45966.892042824074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45966.892042824074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45966.892042824074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45966.892042824074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45966.892042824074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45966.892042824074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45966.892042824074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45966.892042824074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45966.892042824074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45966.892042824074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45966.892042824074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45966.892042824074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45966.892042824074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45966.892042824074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45966.892042824074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45966.892042824074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45966.892042824074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45966.892042824074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45966.892042824074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45966.892042824074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45966.892042824074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45966.892042824074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45966.892042824074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45966.892042824074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45966.892042824074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45966.892042824074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45966.892042824074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45966.892042824074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45966.892042824074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45966.892042824074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45966.892042824074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45966.892042824074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45966.892042824074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45966.892042824074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45966.892042824074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45966.892042824074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45966.892042824074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45966.892042824074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45966.892042824074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45966.892042824074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45966.892042824074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45966.892042824074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45966.892042824074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45966.892042824074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45966.892042824074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45966.892042824074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45966.892042824074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45966.892042824074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45966.892042824074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45966.892042824074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45966.892042824074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45966.892042824074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45966.892042824074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45966.892042824074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45966.892042824074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45966.892042824074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45966.892042824074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45966.892042824074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45966.892042824074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45966.892042824074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45966.892042824074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45966.892042824074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45966.892042824074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45966.892042824074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45966.892042824074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45966.892042824074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45966.892042824074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45966.892042824074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45966.892042824074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45966.892042824074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45966.892042824074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45966.892042824074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45966.892042824074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45966.892042824074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45966.892042824074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45966.892042824074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45966.892042824074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45966.892042824074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45966.892042824074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45966.892042824074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45966.892042824074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45966.892042824074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45966.892042824074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45966.892042824074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45966.892042824074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45966.892042824074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45966.892042824074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45966.892042824074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45966.892042824074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45966.892042824074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45966.892042824074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45966.892042824074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45966.892042824074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45966.892042824074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45966.892042824074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45966.892042824074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45966.892042824074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45966.892042824074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45966.892042824074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45966.892042824074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45966.892042824074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45966.892042824074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45966.892042824074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45966.892042824074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45966.892042824074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45966.892042824074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45966.892042824074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45966.892042824074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45966.892042824074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45966.892042824074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45966.892042824074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45966.892042824074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45966.892042824074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45966.892042824074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45966.892042824074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45966.892042824074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45966.892042824074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45966.892042824074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45966.892042824074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45966.892042824074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45966.892042824074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45966.892042824074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45966.892042824074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45966.892042824074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45966.892042824074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45966.892042824074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45966.892042824074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45966.892042824074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45966.892042824074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45966.892042824074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45966.892042824074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45966.892042824074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45966.892042824074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45966.892042824074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45966.892042824074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45966.892042824074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45966.892042824074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45966.892042824074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45966.892042824074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45966.892042824074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45966.892042824074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45966.892042824074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45966.892042824074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45966.892042824074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45966.892042824074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45966.892042824074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45966.892042824074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45966.892042824074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45966.892042824074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45966.892042824074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45966.892042824074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45966.892042824074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45966.892042824074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45966.892042824074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45966.892042824074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45966.892042824074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45966.892042824074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45966.892042824074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45966.892042824074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45966.892042824074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45966.892042824074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45966.892042824074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45966.892042824074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45966.892042824074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45966.892042824074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45966.892042824074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45966.892042824074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45966.892042824074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45966.892042824074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45966.892042824074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45966.892042824074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45966.892042824074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45966.892042824074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45966.892042824074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45966.892042824074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45966.892042824074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45966.892042824074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45966.892042824074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45966.892042824074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45966.892042824074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45966.892042824074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45966.892042824074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45966.892042824074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45966.892042824074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45966.892042824074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45966.892042824074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45966.892042824074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45966.892042824074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45966.892042824074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45966.892042824074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45966.892042824074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45966.892042824074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45966.892042824074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45966.892042824074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45966.892042824074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45966.892042824074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45966.892042824074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45966.892042824074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45966.892042824074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45966.892042824074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45966.892042824074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45966.892042824074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45966.892042824074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45966.892042824074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45966.892042824074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45966.892042824074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45966.892042824074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45966.892042824074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45966.892042824074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45966.892042824074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45966.892042824074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45966.892042824074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45966.892042824074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45966.892042824074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45966.892042824074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45966.892042824074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45966.892042824074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45966.892042824074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45966.892042824074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45966.892042824074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45966.892042824074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45966.892042824074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45966.892042824074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45966.892042824074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45966.892042824074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45966.892042824074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45966.892042824074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45966.892042824074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45966.892042824074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45966.892042824074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45966.892042824074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45966.892042824074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45966.892042824074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45966.892042824074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45966.892042824074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45966.892042824074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45966.892042824074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45966.892042824074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45966.892042824074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45966.892042824074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45966.892042824074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45966.892042824074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45966.892042824074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45966.892042824074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45966.892042824074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45966.892042824074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45966.892042824074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45966.892042824074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45966.892042824074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45966.892042824074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45966.892042824074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45966.892042824074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45966.892042824074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45966.892042824074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45966.892042824074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45966.892042824074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45966.892042824074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45966.892042824074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45966.892042824074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45966.892042824074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45966.892042824074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45966.892042824074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45966.892042824074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45966.892042824074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45966.892042824074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45966.892042824074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45966.892042824074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45966.892042824074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45966.892042824074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45966.892042824074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45966.892042824074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45966.892042824074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45966.892042824074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45966.892042824074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45966.892042824074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45966.892042824074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45966.892042824074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45966.892042824074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45966.892042824074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45966.892042824074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45966.892042824074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45966.892042824074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45966.892042824074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45966.892042824074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45966.892042824074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45966.892042824074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45966.892042824074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45966.892042824074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45966.892042824074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45966.892042824074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45966.892042824074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45966.892042824074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45966.892042824074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45966.892042824074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45966.892042824074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45966.892042824074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45966.892042824074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45966.892042824074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45966.892042824074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45966.892042824074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45966.892042824074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45966.892042824074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45966.892042824074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45966.892042824074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45966.892042824074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45966.892042824074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45966.892042824074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45966.892042824074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45966.892042824074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45966.892042824074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45966.892042824074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45966.892042824074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45966.892042824074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45966.892042824074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45966.892042824074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45966.892042824074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45966.892042824074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45966.892042824074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45966.892042824074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45966.892042824074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45966.892042824074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45966.892042824074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45966.892042824074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45966.892042824074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45966.892042824074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45966.892042824074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45966.892042824074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45966.892042824074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45966.892042824074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45966.892042824074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45966.892042824074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45966.892042824074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45966.892042824074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45966.892042824074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45966.892042824074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45966.892042824074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45966.892042824074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45966.892042824074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45966.892042824074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45966.892042824074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45966.892042824074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45966.892042824074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45966.892042824074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45966.892042824074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45966.892042824074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45966.892042824074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45966.892042824074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45966.892042824074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45966.892042824074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45966.892042824074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45966.892042824074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45966.892042824074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45966.892042824074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45966.892042824074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45966.892042824074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45966.892042824074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45966.892042824074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45966.892042824074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45966.892042824074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45966.892042824074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45966.892042824074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45966.892042824074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45966.892042824074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45966.892042824074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45966.892042824074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45966.892042824074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45966.892042824074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45966.892042824074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45966.892042824074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45966.892042824074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45966.892042824074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45966.892042824074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45966.892042824074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45966.892042824074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45966.892042824074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45966.892042824074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45966.892042824074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45966.892042824074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45966.892042824074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45966.892042824074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45966.892042824074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45966.892042824074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45966.892042824074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45966.892042824074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45966.892042824074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45966.892042824074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45966.892042824074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45966.892042824074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45966.892042824074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45966.892042824074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45966.892042824074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45966.892042824074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45966.892042824074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45966.892042824074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45966.892042824074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45966.892042824074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45966.892042824074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45966.892042824074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45966.892042824074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45966.892042824074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45966.892042824074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45966.892042824074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45966.892042824074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45966.892042824074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45966.892042824074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45966.892042824074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45966.892042824074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45966.892042824074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45966.892042824074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45966.892042824074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45966.892042824074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45966.892042824074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45966.892042824074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45966.892042824074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45966.892042824074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45966.892042824074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45966.892042824074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45966.892042824074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45966.892042824074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45966.892042824074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45966.892042824074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45966.892042824074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45966.892042824074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45966.892042824074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45966.892042824074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45966.892042824074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45966.892042824074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45966.892042824074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45966.892042824074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45966.892042824074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45966.892042824074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45966.892042824074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45966.892042824074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45966.892042824074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45966.892042824074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45966.892042824074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45966.892042824074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45966.892042824074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45966.892042824074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45966.892042824074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45966.892042824074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45966.892042824074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45966.892042824074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45966.892042824074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45966.892042824074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45966.892042824074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45966.892042824074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45966.892042824074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45966.892042824074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45966.892042824074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45966.892042824074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45966.892042824074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45966.892042824074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45966.892042824074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45966.892042824074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45966.892042824074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45966.892042824074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45966.892042824074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45966.892042824074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45966.892042824074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45966.892042824074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45966.892042824074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45966.892042824074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45966.892042824074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45966.892042824074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45966.892042824074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45966.892042824074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45966.892042824074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45966.892042824074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45966.892042824074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45966.892042824074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45966.892042824074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45966.892042824074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45966.892042824074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45966.892042824074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45966.892042824074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45966.892042824074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45966.892042824074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45966.892042824074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45966.892042824074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45966.892042824074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45966.892042824074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45966.892042824074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45966.892042824074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45966.892042824074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45966.892042824074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45966.892042824074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45966.892042824074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45966.892042824074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45966.892042824074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45966.892042824074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45966.892042824074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45966.892042824074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45966.892042824074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45966.892042824074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45966.892042824074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45966.892042824074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45966.892042824074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45966.892042824074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45966.892042824074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45966.892042824074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45966.892042824074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45966.892042824074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45966.892042824074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45966.892042824074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45966.892042824074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45966.892042824074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45966.892042824074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45966.892042824074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45966.892042824074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45966.892042824074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45966.892042824074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45966.892042824074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45966.892042824074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45966.892042824074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45966.892042824074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45966.892042824074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45966.892042824074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45966.892042824074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45966.892042824074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45966.892042824074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45966.892042824074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45966.892042824074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45966.892042824074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45966.892042824074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45966.892042824074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45966.892042824074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45966.892042824074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45966.892042824074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45966.892042824074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45966.892042824074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45966.892042824074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45966.892042824074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45966.892042824074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45966.892042824074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45966.892042824074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45966.892042824074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45966.892042824074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45966.892042824074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45966.892042824074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45966.892042824074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45966.892042824074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45966.892042824074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45966.892042824074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45966.892042824074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45966.892042824074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45966.892042824074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45966.892042824074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45966.892042824074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45966.892042824074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45966.892042824074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45966.892042824074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45966.892042824074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45966.892042824074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45966.892042824074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45966.892042824074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45966.892042824074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45966.892042824074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45966.892042824074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45966.892042824074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45966.892042824074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45966.892042824074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45966.892042824074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45966.892042824074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45966.892042824074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45966.892042824074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45966.892042824074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45966.892042824074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45966.892042824074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45966.892042824074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45966.892042824074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45966.892042824074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45966.892042824074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45966.892042824074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45966.892042824074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45966.892042824074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45966.892042824074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45966.892042824074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45966.892042824074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45966.892042824074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45966.892042824074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45966.892042824074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45966.892042824074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45966.892042824074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45966.892042824074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45966.892042824074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45966.892042824074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45966.892042824074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45966.892042824074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45966.892042824074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45966.892042824074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45966.892042824074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45966.892042824074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45966.892042824074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45966.892042824074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45966.892042824074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45966.892042824074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45966.892042824074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45966.892042824074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45966.892042824074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45966.892042824074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45966.892042824074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45966.892042824074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45966.892042824074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45966.892042824074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45966.892042824074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45966.892042824074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45966.892042824074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45966.892042824074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45966.892042824074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45966.892042824074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45966.892042824074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45966.892042824074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45966.892042824074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45966.892042824074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45966.892042824074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45966.892042824074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45966.892042824074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45966.892042824074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45966.892042824074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45966.892042824074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45966.892042824074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45966.892042824074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45966.892042824074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45966.892042824074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45966.892042824074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45966.892042824074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45966.892042824074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45966.892042824074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45966.892042824074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45966.892042824074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45966.892042824074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45966.892042824074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45966.892042824074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45966.892042824074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45966.892042824074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45966.892042824074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45966.892042824074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45966.892042824074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45966.892042824074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45966.892042824074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45966.892042824074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45966.892042824074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45966.892042824074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45966.892042824074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45966.892042824074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45966.892042824074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45966.892042824074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45966.892042824074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45966.892042824074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45966.892042824074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45966.892042824074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45966.892042824074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45966.892042824074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45966.892042824074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45966.892042824074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45966.892042824074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45966.892042824074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45966.892042824074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45966.892042824074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45966.892042824074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45966.892042824074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45966.892042824074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45966.892042824074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45966.892042824074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45966.892042824074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45966.892042824074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45966.892042824074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45966.892042824074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45966.892042824074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45966.892042824074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45966.892042824074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45966.892042824074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45966.892042824074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45966.892042824074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45966.892042824074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45966.892042824074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45966.892042824074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45966.892042824074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45966.892042824074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45966.892042824074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45966.892042824074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45966.892042824074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45966.892042824074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45966.892042824074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45966.892042824074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45966.892042824074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45966.892042824074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45966.892042824074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45966.892042824074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45966.892042824074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45966.892042824074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45966.892042824074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45966.892042824074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45966.892042824074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45966.892042824074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45966.892042824074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45966.892042824074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45966.892042824074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45966.892042824074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45966.892042824074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45966.892042824074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45966.892042824074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45966.892042824074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45966.892042824074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45966.892042824074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45966.892042824074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45966.892042824074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45966.892042824074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45966.892042824074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45966.892042824074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45966.892042824074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45966.892042824074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45966.892042824074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45966.892042824074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45966.892042824074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45966.892042824074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45966.892042824074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45966.892042824074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45966.892042824074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45966.892042824074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45966.892042824074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45966.892042824074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45966.892042824074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45966.892042824074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45966.892042824074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45966.892042824074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45966.892042824074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45966.892042824074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45966.892042824074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45966.892042824074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45966.892042824074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45966.892042824074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45966.892042824074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45966.892042824074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45966.892042824074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45966.892042824074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45966.892042824074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45966.892042824074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45966.892042824074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45966.892042824074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45966.892042824074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45966.892042824074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45966.892042824074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45966.892042824074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45966.892042824074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45966.892042824074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45966.892042824074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45966.892042824074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45966.892042824074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45966.892042824074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45966.892042824074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45966.892042824074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45966.892042824074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45966.892042824074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45966.892042824074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45966.892042824074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45966.892042824074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45966.892042824074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45966.892042824074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45966.892042824074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45966.892042824074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45966.892042824074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45966.892042824074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45966.892042824074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45966.892042824074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45966.892042824074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45966.892042824074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45966.892042824074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45966.892042824074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45966.892042824074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45966.892042824074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45966.892042824074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45966.892042824074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45966.892042824074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45966.892042824074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45966.892042824074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45966.892042824074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45966.892042824074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45966.892042824074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45966.892042824074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45966.892042824074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45966.892042824074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45966.892042824074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45966.892042824074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45966.892042824074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45966.892042824074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45966.892042824074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45966.892042824074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45966.892042824074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45966.892042824074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45966.892042824074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45966.892042824074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45966.892042824074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45966.892042824074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45966.892042824074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45966.892042824074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45966.892042824074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45966.892042824074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45966.892042824074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45966.892042824074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45966.892042824074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45966.892042824074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45966.892042824074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45966.892042824074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45966.892042824074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45966.892042824074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45966.892042824074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45966.892042824074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45966.892042824074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45966.892042824074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45966.892042824074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45966.892042824074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45966.892042824074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45966.892042824074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45966.892042824074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45966.892042824074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45966.892042824074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45966.892042824074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45966.892042824074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45966.892042824074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45966.892042824074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45966.892042824074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45966.892042824074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45966.892042824074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45966.892042824074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45966.892042824074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45966.892042824074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45966.892042824074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45966.892042824074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45966.892042824074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45966.892042824074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45966.892042824074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45966.892042824074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45966.892042824074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45966.892042824074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45966.892042824074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45966.892042824074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45966.892042824074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45966.892042824074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45966.892042824074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45966.892042824074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45966.892042824074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45966.892042824074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45966.892042824074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45966.892042824074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45966.892042824074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45966.892042824074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45966.892042824074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45966.892042824074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45966.892042824074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45966.892042824074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45966.892042824074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45966.892042824074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45966.892042824074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45966.892042824074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45966.892042824074</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263.41132523147826</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1</v>
      </c>
      <c r="D3" s="93" t="s">
        <v>36846</v>
      </c>
      <c r="E3" s="97" t="s">
        <v>39021</v>
      </c>
      <c r="F3" s="122">
        <v>45966.783495370371</v>
      </c>
      <c r="G3" s="123">
        <f ca="1">IFERROR(NOW()-F3,"")</f>
        <v>0.10854745370306773</v>
      </c>
      <c r="H3" s="122">
        <v>45966.777777777781</v>
      </c>
      <c r="I3" s="118" t="str">
        <f>IFERROR(VLOOKUP(D3,DB!A:F,6,0),"")</f>
        <v>Generator-SG</v>
      </c>
      <c r="J3" s="118" t="str">
        <f>IFERROR(VLOOKUP(D3,DB!A:G,7,0),"")</f>
        <v>Dead</v>
      </c>
      <c r="K3" s="124" t="s">
        <v>39118</v>
      </c>
      <c r="L3" s="120" t="str">
        <f>IFERROR(VLOOKUP(D3,DB!A:I,9,0),"")</f>
        <v>Latis</v>
      </c>
    </row>
    <row r="4" spans="1:16" ht="15" customHeight="1">
      <c r="A4" s="118"/>
      <c r="B4" s="118" t="str">
        <f>IFERROR(VLOOKUP(D4,DB!A:K,11,0),"")</f>
        <v/>
      </c>
      <c r="C4" s="119"/>
      <c r="D4" s="93"/>
      <c r="E4" s="97"/>
      <c r="F4" s="122"/>
      <c r="G4" s="123">
        <f ca="1">IFERROR(NOW()-F4,"")</f>
        <v>45966.892042824074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45966.892042824074</v>
      </c>
      <c r="H5" s="122"/>
      <c r="I5" s="118" t="str">
        <f>IFERROR(VLOOKUP(D5,DB!A:F,6,0),"")</f>
        <v/>
      </c>
      <c r="J5" s="118" t="str">
        <f>IFERROR(VLOOKUP(D5,DB!A:G,7,0),"")</f>
        <v/>
      </c>
      <c r="K5" s="124"/>
      <c r="L5" s="120" t="str">
        <f>IFERROR(VLOOKUP(D5,DB!A:I,9,0),"")</f>
        <v/>
      </c>
    </row>
    <row r="6" spans="1:16" ht="15" customHeight="1">
      <c r="A6" s="118"/>
      <c r="B6" s="118" t="str">
        <f>IFERROR(VLOOKUP(D6,DB!A:K,11,0),"")</f>
        <v/>
      </c>
      <c r="C6" s="93"/>
      <c r="D6" s="93"/>
      <c r="E6" s="97"/>
      <c r="F6" s="122"/>
      <c r="G6" s="123">
        <f ca="1">IFERROR(NOW()-F6,"")</f>
        <v>45966.892042824074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45966.892042824074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45966.892042824074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45966.892042824074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45966.892042824074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45966.892042824074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45966.892042824074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45966.892042824074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45966.892042824074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45966.892042824074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45966.892042824074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45966.892042824074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45966.892042824074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45966.892042824074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45966.892042824074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45966.892042824074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45966.892042824074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45966.892042824074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45966.892042824074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45966.892042824074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45966.892042824074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45966.892042824074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45966.892042824074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45966.892042824074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45966.892042824074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45966.892042824074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45966.892042824074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45966.892042824074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45966.892042824074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45966.892042824074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45966.892042824074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45966.892042824074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45966.892042824074</v>
      </c>
      <c r="H38" s="122"/>
      <c r="I38" s="118" t="str">
        <f>IFERROR(VLOOKUP(D38,DB!A:F,6,0),"")</f>
        <v/>
      </c>
      <c r="J38" s="118" t="str">
        <f>IFERROR(VLOOKUP(D38,DB!A:G,7,0),"")</f>
        <v/>
      </c>
      <c r="K38" s="124"/>
      <c r="L38" s="120" t="str">
        <f>IFERROR(VLOOKUP(D38,DB!A:I,9,0),"")</f>
        <v/>
      </c>
    </row>
    <row r="39" spans="1:12" ht="15" customHeight="1">
      <c r="A39" s="125"/>
      <c r="B39" s="125" t="str">
        <f>IFERROR(VLOOKUP(D39,DB!A:K,11,0),"")</f>
        <v/>
      </c>
      <c r="C39" s="126"/>
      <c r="D39" s="127"/>
      <c r="E39" s="128"/>
      <c r="F39" s="129"/>
      <c r="G39" s="130">
        <f ca="1">IFERROR(NOW()-F39,"")</f>
        <v>45966.892042824074</v>
      </c>
      <c r="H39" s="129"/>
      <c r="I39" s="125" t="str">
        <f>IFERROR(VLOOKUP(D39,DB!A:F,6,0),"")</f>
        <v/>
      </c>
      <c r="J39" s="125" t="str">
        <f>IFERROR(VLOOKUP(D39,DB!A:G,7,0),"")</f>
        <v/>
      </c>
      <c r="K39" s="131"/>
      <c r="L39" s="127"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75.05998263888614</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39106</v>
      </c>
      <c r="F3" s="38">
        <v>45926.188877314817</v>
      </c>
      <c r="G3" s="143">
        <f t="shared" ref="G3" ca="1" si="0">IFERROR(NOW()-F3,"")</f>
        <v>40.703165509257815</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39106</v>
      </c>
      <c r="F4" s="152">
        <v>45948.661111111112</v>
      </c>
      <c r="G4" s="153">
        <f ca="1">IFERROR(NOW()-F4,"")</f>
        <v>18.230931712962047</v>
      </c>
      <c r="H4" s="152">
        <v>45948.661111111112</v>
      </c>
      <c r="I4" s="151" t="str">
        <f>IFERROR(VLOOKUP(D4,DB!A:F,6,0),"")</f>
        <v>SCECO</v>
      </c>
      <c r="J4" s="151" t="str">
        <f>IFERROR(VLOOKUP(D4,DB!A:G,7,0),"")</f>
        <v>Dead</v>
      </c>
      <c r="K4" s="151" t="s">
        <v>39124</v>
      </c>
      <c r="L4" s="151" t="str">
        <f>IFERROR(VLOOKUP(D4,DB!A:I,9,0),"")</f>
        <v>Latis</v>
      </c>
    </row>
    <row r="5" spans="1:13" ht="15">
      <c r="A5" s="151"/>
      <c r="B5" s="151" t="str">
        <f>IFERROR(VLOOKUP(D5,DB!A:K,11,0),"")</f>
        <v/>
      </c>
      <c r="C5" s="151"/>
      <c r="D5" s="151"/>
      <c r="E5" s="151"/>
      <c r="F5" s="152"/>
      <c r="G5" s="153">
        <f ca="1">IFERROR(NOW()-F5,"")</f>
        <v>45966.892042824074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45966.892042824074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45966.892042824074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45966.892042824074</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45966.892042824074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45966.892042824074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45966.892042824074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45966.892042824074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45966.892042824074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45966.892042824074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45966.892042824074</v>
      </c>
      <c r="H15" s="152"/>
      <c r="I15" s="151" t="str">
        <f>IFERROR(VLOOKUP(D15,DB!A:F,6,0),"")</f>
        <v/>
      </c>
      <c r="J15" s="151" t="str">
        <f>IFERROR(VLOOKUP(D15,DB!A:G,7,0),"")</f>
        <v/>
      </c>
      <c r="K15" s="151"/>
      <c r="L15" s="151" t="str">
        <f>IFERROR(VLOOKUP(D15,DB!A:I,9,0),"")</f>
        <v/>
      </c>
    </row>
    <row r="16" spans="1:13" ht="15.75">
      <c r="A16" s="151"/>
      <c r="B16" s="151" t="str">
        <f>IFERROR(VLOOKUP(D16,DB!A:K,11,0),"")</f>
        <v/>
      </c>
      <c r="C16" s="151"/>
      <c r="D16" s="177"/>
      <c r="E16" s="151"/>
      <c r="F16" s="152"/>
      <c r="G16" s="153">
        <f ca="1">IFERROR(NOW()-F16,"")</f>
        <v>45966.892042824074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45966.892042824074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45966.892042824074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45966.892042824074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45966.892042824074</v>
      </c>
      <c r="H20" s="152"/>
      <c r="I20" s="151" t="str">
        <f>IFERROR(VLOOKUP(D20,DB!A:F,6,0),"")</f>
        <v/>
      </c>
      <c r="J20" s="151" t="str">
        <f>IFERROR(VLOOKUP(D20,DB!A:G,7,0),"")</f>
        <v/>
      </c>
      <c r="K20" s="151"/>
      <c r="L20" s="151" t="str">
        <f>IFERROR(VLOOKUP(D20,DB!A:I,9,0),"")</f>
        <v/>
      </c>
    </row>
    <row r="21" spans="1:12" ht="15.75">
      <c r="A21" s="151"/>
      <c r="B21" s="151" t="str">
        <f>IFERROR(VLOOKUP(D21,DB!A:K,11,0),"")</f>
        <v/>
      </c>
      <c r="C21" s="151"/>
      <c r="D21" s="177"/>
      <c r="E21" s="151"/>
      <c r="F21" s="152"/>
      <c r="G21" s="153">
        <f ca="1">IFERROR(NOW()-F21,"")</f>
        <v>45966.892042824074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45966.892042824074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45966.892042824074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45966.892042824074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45966.892042824074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45966.892042824074</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45966.892042824074</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45966.892042824074</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45966.892042824074</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45966.892042824074</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45966.892042824074</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45966.892042824074</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45966.892042824074</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45966.892042824074</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45966.892042824074</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45966.892042824074</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45966.892042824074</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45966.892042824074</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45966.892042824074</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45966.892042824074</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45966.892042824074</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45966.892042824074</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45966.892042824074</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45966.892042824074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45966.892042824074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45966.892042824074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45966.892042824074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45966.892042824074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45966.892042824074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45966.892042824074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45966.892042824074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45966.892042824074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45966.892042824074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45966.892042824074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45966.892042824074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45966.892042824074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45966.892042824074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45966.892042824074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45966.892042824074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45966.892042824074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45966.892042824074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45966.892042824074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45966.892042824074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45966.892042824074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45966.892042824074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45966.892042824074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45966.892042824074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45966.892042824074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45966.892042824074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45966.892042824074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45966.892042824074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45966.892042824074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45966.892042824074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45966.892042824074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45966.892042824074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45966.892042824074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45966.892042824074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45966.892042824074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45966.892042824074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45966.892042824074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45966.892042824074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45966.892042824074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45966.892042824074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45966.892042824074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45966.892042824074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45966.892042824074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45966.892042824074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45966.892042824074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45966.892042824074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45966.892042824074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45966.892042824074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45966.892042824074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45966.892042824074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45966.892042824074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45966.892042824074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45966.892042824074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45966.892042824074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45966.892042824074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45966.892042824074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45966.892042824074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45966.892042824074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45966.892042824074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45966.892042824074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45966.892042824074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45966.892042824074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45966.892042824074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45966.892042824074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45966.892042824074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45966.892042824074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45966.892042824074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45966.892042824074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45966.892042824074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45966.892042824074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45966.892042824074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45966.892042824074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45966.892042824074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45966.892042824074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45966.892042824074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45966.892042824074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45966.892042824074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45966.892042824074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45966.892042824074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45966.892042824074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45966.892042824074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45966.892042824074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45966.892042824074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45966.892042824074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45966.892042824074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45966.892042824074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45966.892042824074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45966.892042824074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45966.892042824074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45966.892042824074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45966.892042824074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45966.892042824074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45966.892042824074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45966.892042824074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45966.892042824074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45966.892042824074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45966.892042824074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45966.892042824074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45966.892042824074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45966.892042824074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45966.892042824074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45966.892042824074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45966.892042824074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45966.892042824074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45966.892042824074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45966.892042824074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45966.892042824074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45966.892042824074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45966.892042824074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45966.892042824074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45966.892042824074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45966.892042824074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45966.892042824074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45966.892042824074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45966.892042824074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45966.892042824074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45966.892042824074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45966.892042824074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45966.892042824074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45966.892042824074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45966.892042824074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45966.892042824074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45966.892042824074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45966.892042824074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45966.892042824074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45966.892042824074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45966.892042824074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45966.892042824074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45966.892042824074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45966.892042824074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45966.892042824074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45966.892042824074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45966.892042824074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45966.892042824074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45966.892042824074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45966.892042824074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45966.892042824074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45966.892042824074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45966.892042824074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45966.892042824074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45966.892042824074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45966.892042824074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45966.892042824074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45966.892042824074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45966.892042824074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45966.892042824074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45966.892042824074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45966.892042824074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45966.892042824074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45966.892042824074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45966.892042824074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45966.892042824074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45966.892042824074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45966.892042824074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45966.892042824074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45966.892042824074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45966.892042824074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45966.892042824074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45966.892042824074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45966.892042824074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45966.892042824074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45966.892042824074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45966.892042824074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45966.892042824074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45966.892042824074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45966.892042824074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45966.892042824074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45966.892042824074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45966.892042824074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45966.892042824074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45966.892042824074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45966.892042824074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45966.892042824074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45966.892042824074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45966.892042824074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45966.892042824074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45966.892042824074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45966.892042824074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45966.892042824074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45966.892042824074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45966.892042824074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45966.892042824074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45966.892042824074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45966.892042824074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45966.892042824074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45966.892042824074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45966.892042824074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45966.892042824074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45966.892042824074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45966.892042824074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45966.892042824074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45966.892042824074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45966.892042824074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45966.892042824074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45966.892042824074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45966.892042824074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45966.892042824074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45966.892042824074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45966.892042824074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45966.892042824074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45966.892042824074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45966.892042824074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45966.892042824074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45966.892042824074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45966.892042824074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45966.892042824074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45966.892042824074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45966.892042824074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45966.892042824074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45966.892042824074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45966.892042824074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45966.892042824074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45966.892042824074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45966.892042824074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45966.892042824074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45966.892042824074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45966.892042824074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45966.892042824074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45966.892042824074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45966.892042824074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45966.892042824074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45966.892042824074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45966.892042824074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45966.892042824074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45966.892042824074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45966.892042824074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45966.892042824074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45966.892042824074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45966.892042824074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45966.892042824074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45966.892042824074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45966.892042824074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45966.892042824074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45966.892042824074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45966.892042824074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45966.892042824074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45966.892042824074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45966.892042824074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45966.892042824074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45966.892042824074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45966.892042824074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45966.892042824074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45966.892042824074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45966.892042824074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45966.892042824074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45966.892042824074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45966.892042824074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45966.892042824074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45966.892042824074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45966.892042824074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45966.892042824074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45966.892042824074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45966.892042824074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45966.892042824074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45966.892042824074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45966.892042824074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45966.892042824074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45966.892042824074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45966.892042824074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45966.892042824074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45966.892042824074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45966.892042824074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45966.892042824074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45966.892042824074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45966.892042824074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45966.892042824074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45966.892042824074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45966.892042824074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45966.892042824074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45966.892042824074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45966.892042824074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45966.892042824074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45966.892042824074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45966.892042824074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45966.892042824074</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45966.892042824074</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45966.892042824074</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45966.892042824074</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45966.892042824074</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45966.892042824074</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45966.892042824074</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45966.892042824074</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45966.892042824074</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45966.892042824074</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45966.892042824074</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45966.892042824074</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45966.892042824074</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45966.892042824074</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45966.892042824074</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45966.892042824074</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45966.892042824074</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45966.892042824074</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45966.892042824074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45966.892042824074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45966.892042824074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45966.892042824074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45966.892042824074</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45966.892042824074</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45966.892042824074</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45966.892042824074</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45966.892042824074</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45966.892042824074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45966.892042824074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45966.892042824074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45966.892042824074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45966.892042824074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45966.892042824074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45966.892042824074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45966.892042824074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45966.892042824074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45966.892042824074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45966.892042824074</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2025-11-05T18:26:29Z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