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75" documentId="120_S{2AC9BD13-BADA-5192-A53E-5A8FF88502F6}" xr6:coauthVersionLast="47" xr6:coauthVersionMax="47" xr10:uidLastSave="{67E41FC7-3E5B-4DC0-9097-A3A5BB538B8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9" i="2" l="1"/>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<sst xmlns="http://schemas.openxmlformats.org/spreadsheetml/2006/main" count="181510" uniqueCount="39131">
  <si>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</si>
  <si>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</si>
  <si>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</si>
  <si>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</si>
  <si>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</si>
  <si>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</si>
  <si>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</si>
  <si>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</si>
  <si>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</si>
  <si>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</si>
  <si>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</si>
  <si>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</si>
  <si>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</si>
  <si>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</si>
  <si>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</si>
  <si>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</si>
  <si>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</si>
  <si>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</si>
  <si>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</si>
  <si>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</si>
  <si>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</si>
  <si>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</si>
  <si>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</si>
  <si>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</si>
  <si>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</si>
  <si>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</si>
  <si>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</si>
  <si>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</si>
  <si>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</si>
  <si>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</si>
  <si>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</si>
  <si>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</si>
  <si>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</si>
  <si>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</si>
  <si>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</si>
  <si>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</si>
  <si>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</si>
  <si>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</si>
  <si>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</si>
  <si>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</si>
  <si>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</si>
  <si>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</si>
  <si>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</si>
  <si>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</si>
  <si>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</si>
  <si>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</si>
  <si>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</si>
  <si>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</si>
  <si>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</si>
  <si>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</si>
  <si>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</si>
  <si>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</si>
  <si>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</si>
  <si>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</si>
  <si>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</si>
  <si>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</si>
  <si>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</si>
  <si>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</si>
  <si>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</si>
  <si>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</si>
  <si>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</si>
  <si>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</si>
  <si>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</si>
  <si>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</si>
  <si>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</si>
  <si>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</si>
  <si>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</si>
  <si>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</si>
  <si>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</si>
  <si>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</si>
  <si>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</si>
  <si>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</si>
  <si>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</si>
  <si>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</si>
  <si>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</si>
  <si>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</si>
  <si>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</si>
  <si>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</si>
  <si>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</si>
  <si>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</si>
  <si>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</si>
  <si>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</si>
  <si>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</si>
  <si>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</si>
  <si>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</si>
  <si>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</si>
  <si>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</si>
  <si>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</si>
  <si>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</si>
  <si>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</si>
  <si>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</si>
  <si>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</si>
  <si>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</si>
  <si>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</si>
  <si>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</si>
  <si>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</si>
  <si>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</si>
  <si>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</si>
  <si>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</si>
  <si>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</si>
  <si>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</si>
  <si>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</si>
  <si>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</si>
  <si>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</si>
  <si>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</si>
  <si>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</si>
  <si>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</si>
  <si>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</si>
  <si>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</si>
  <si>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</si>
  <si>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</si>
  <si>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</si>
  <si>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</si>
  <si>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</si>
  <si>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</si>
  <si>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</si>
  <si>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</si>
  <si>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</si>
  <si>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</si>
  <si>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</si>
  <si>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</si>
  <si>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</si>
  <si>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</si>
  <si>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</si>
  <si>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</si>
  <si>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</si>
  <si>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</si>
  <si>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</si>
  <si>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</si>
  <si>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</si>
  <si>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</si>
  <si>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</si>
  <si>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</si>
  <si>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</si>
  <si>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</si>
  <si>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</si>
  <si>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</si>
  <si>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</si>
  <si>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</si>
  <si>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</si>
  <si>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</si>
  <si>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</si>
  <si>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</si>
  <si>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</si>
  <si>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</si>
  <si>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</si>
  <si>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</si>
  <si>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</si>
  <si>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</si>
  <si>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</si>
  <si>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</si>
  <si>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</si>
  <si>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</si>
  <si>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</si>
  <si>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</si>
  <si>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</si>
  <si>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</si>
  <si>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</si>
  <si>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</si>
  <si>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</si>
  <si>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</si>
  <si>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</si>
  <si>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</si>
  <si>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</si>
  <si>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</si>
  <si>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</si>
  <si>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</si>
  <si>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</si>
  <si>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</si>
  <si>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</si>
  <si>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</si>
  <si>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</si>
  <si>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</si>
  <si>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</si>
  <si>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</si>
  <si>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</si>
  <si>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</si>
  <si>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</si>
  <si>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</si>
  <si>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</si>
  <si>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</si>
  <si>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</si>
  <si>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</si>
  <si>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</si>
  <si>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</si>
  <si>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</si>
  <si>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</si>
  <si>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</si>
  <si>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</si>
  <si>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</si>
  <si>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</si>
  <si>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</si>
  <si>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</si>
  <si>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</si>
  <si>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</si>
  <si>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</si>
  <si>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</si>
  <si>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</si>
  <si>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</si>
  <si>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</si>
  <si>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</si>
  <si>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</si>
  <si>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</si>
  <si>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</si>
  <si>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</si>
  <si>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</si>
  <si>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</si>
  <si>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</si>
  <si>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</si>
  <si>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</si>
  <si>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</si>
  <si>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</si>
  <si>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</si>
  <si>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</si>
  <si>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</si>
  <si>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</si>
  <si>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</si>
  <si>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</si>
  <si>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</si>
  <si>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</si>
  <si>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</si>
  <si>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</si>
  <si>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</si>
  <si>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</si>
  <si>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</si>
  <si>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</si>
  <si>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</si>
  <si>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</si>
  <si>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</si>
  <si>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</si>
  <si>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</si>
  <si>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</si>
  <si>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</si>
  <si>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</si>
  <si>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</si>
  <si>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</si>
  <si>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</si>
  <si>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</si>
  <si>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</si>
  <si>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</si>
  <si>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</si>
  <si>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</si>
  <si>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</si>
  <si>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</si>
  <si>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</si>
  <si>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</si>
  <si>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</si>
  <si>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</si>
  <si>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</si>
  <si>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</si>
  <si>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</si>
  <si>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</si>
  <si>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</si>
  <si>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</si>
  <si>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</si>
  <si>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</si>
  <si>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</si>
  <si>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</si>
  <si>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</si>
  <si>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</si>
  <si>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</si>
  <si>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</si>
  <si>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</si>
  <si>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</si>
  <si>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</si>
  <si>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</si>
  <si>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</si>
  <si>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</si>
  <si>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</si>
  <si>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</si>
  <si>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</si>
  <si>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</si>
  <si>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</si>
  <si>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</si>
  <si>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</si>
  <si>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</si>
  <si>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</si>
  <si>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</si>
  <si>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</si>
  <si>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</si>
  <si>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</si>
  <si>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</si>
  <si>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</si>
  <si>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</si>
  <si>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</si>
  <si>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</si>
  <si>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</si>
  <si>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</si>
  <si>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</si>
  <si>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</si>
  <si>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</si>
  <si>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</si>
  <si>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</si>
  <si>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</si>
  <si>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</si>
  <si>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</si>
  <si>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</si>
  <si>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</si>
  <si>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</si>
  <si>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</si>
  <si>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</si>
  <si>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</si>
  <si>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</si>
  <si>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</si>
  <si>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</si>
  <si>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</si>
  <si>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</si>
  <si>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</si>
  <si>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</si>
  <si>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</si>
  <si>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</si>
  <si>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</si>
  <si>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</si>
  <si>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</si>
  <si>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</si>
  <si>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</si>
  <si>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</si>
  <si>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</si>
  <si>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</si>
  <si>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</si>
  <si>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</si>
  <si>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</si>
  <si>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</si>
  <si>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</si>
  <si>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</si>
  <si>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</si>
  <si>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</si>
  <si>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</si>
  <si>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</si>
  <si>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</si>
  <si>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</si>
  <si>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</si>
  <si>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</si>
  <si>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</si>
  <si>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</si>
  <si>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</si>
  <si>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</si>
  <si>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</si>
  <si>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</si>
  <si>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</si>
  <si>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</si>
  <si>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</si>
  <si>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</si>
  <si>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</si>
  <si>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</si>
  <si>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</si>
  <si>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</si>
  <si>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</si>
  <si>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</si>
  <si>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</si>
  <si>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</si>
  <si>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</si>
  <si>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</si>
  <si>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</si>
  <si>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</si>
  <si>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</si>
  <si>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</si>
  <si>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</si>
  <si>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</si>
  <si>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</si>
  <si>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</si>
  <si>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</si>
  <si>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</si>
  <si>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</si>
  <si>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</si>
  <si>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</si>
  <si>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</si>
  <si>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</si>
  <si>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</si>
  <si>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</si>
  <si>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</si>
  <si>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</si>
  <si>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</si>
  <si>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</si>
  <si>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</si>
  <si>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</si>
  <si>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</si>
  <si>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</si>
  <si>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</si>
  <si>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</si>
  <si>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</si>
  <si>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</si>
  <si>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</si>
  <si>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</si>
  <si>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</si>
  <si>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</si>
  <si>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</si>
  <si>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</si>
  <si>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</si>
  <si>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</si>
  <si>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</si>
  <si>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</si>
  <si>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</si>
  <si>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</si>
  <si>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</si>
  <si>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</si>
  <si>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</si>
  <si>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</si>
  <si>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</si>
  <si>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</si>
  <si>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</si>
  <si>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</si>
  <si>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</si>
  <si>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</si>
  <si>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</si>
  <si>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</si>
  <si>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</si>
  <si>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</si>
  <si>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</si>
  <si>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</si>
  <si>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</si>
  <si>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</si>
  <si>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</si>
  <si>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</si>
  <si>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</si>
  <si>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</si>
  <si>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</si>
  <si>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</si>
  <si>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</si>
  <si>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</si>
  <si>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</si>
  <si>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</si>
  <si>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</si>
  <si>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</si>
  <si>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</si>
  <si>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</si>
  <si>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</si>
  <si>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</si>
  <si>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</si>
  <si>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</si>
  <si>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</si>
  <si>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</si>
  <si>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</si>
  <si>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</si>
  <si>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</si>
  <si>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</si>
  <si>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</si>
  <si>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</si>
  <si>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</si>
  <si>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</si>
  <si>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</si>
  <si>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</si>
  <si>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</si>
  <si>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</si>
  <si>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</si>
  <si>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</si>
  <si>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</si>
  <si>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</si>
  <si>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</si>
  <si>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</si>
  <si>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</si>
  <si>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</si>
  <si>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</si>
  <si>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</si>
  <si>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</si>
  <si>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</si>
  <si>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</si>
  <si>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</si>
  <si>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</si>
  <si>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</si>
  <si>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</si>
  <si>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</si>
  <si>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</si>
  <si>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</si>
  <si>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</si>
  <si>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</si>
  <si>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</si>
  <si>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</si>
  <si>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</si>
  <si>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</si>
  <si>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</si>
  <si>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</si>
  <si>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</si>
  <si>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</si>
  <si>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</si>
  <si>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</si>
  <si>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</si>
  <si>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</si>
  <si>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</si>
  <si>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</si>
  <si>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</si>
  <si>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</si>
  <si>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</si>
  <si>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</si>
  <si>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</si>
  <si>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</si>
  <si>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</si>
  <si>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</si>
  <si>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</si>
  <si>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</si>
  <si>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</si>
  <si>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</si>
  <si>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</si>
  <si>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</si>
  <si>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</si>
  <si>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</si>
  <si>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</si>
  <si>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</si>
  <si>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</si>
  <si>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</si>
  <si>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</si>
  <si>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</si>
  <si>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</si>
  <si>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</si>
  <si>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</si>
  <si>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</si>
  <si>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</si>
  <si>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</si>
  <si>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</si>
  <si>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</si>
  <si>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</si>
  <si>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</si>
  <si>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</si>
  <si>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</si>
  <si>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</si>
  <si>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</si>
  <si>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</si>
  <si>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</si>
  <si>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</si>
  <si>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</si>
  <si>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</si>
  <si>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</si>
  <si>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</si>
  <si>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</si>
  <si>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</si>
  <si>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</si>
  <si>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</si>
  <si>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</si>
  <si>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</si>
  <si>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</si>
  <si>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</si>
  <si>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</si>
  <si>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</si>
  <si>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</si>
  <si>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</si>
  <si>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</si>
  <si>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</si>
  <si>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</si>
  <si>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</si>
  <si>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</si>
  <si>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</si>
  <si>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</si>
  <si>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</si>
  <si>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</si>
  <si>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</si>
  <si>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</si>
  <si>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</si>
  <si>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</si>
  <si>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</si>
  <si>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</si>
  <si>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</si>
  <si>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</si>
  <si>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</si>
  <si>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</si>
  <si>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</si>
  <si>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</si>
  <si>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</si>
  <si>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</si>
  <si>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</si>
  <si>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</si>
  <si>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</si>
  <si>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</si>
  <si>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</si>
  <si>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</si>
  <si>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</si>
  <si>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</si>
  <si>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</si>
  <si>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</si>
  <si>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</si>
  <si>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</si>
  <si>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</si>
  <si>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</si>
  <si>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</si>
  <si>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</si>
  <si>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</si>
  <si>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</si>
  <si>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</si>
  <si>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</si>
  <si>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</si>
  <si>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</si>
  <si>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</si>
  <si>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</si>
  <si>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</si>
  <si>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</si>
  <si>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</si>
  <si>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</si>
  <si>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</si>
  <si>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</si>
  <si>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</si>
  <si>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</si>
  <si>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</si>
  <si>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</si>
  <si>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</si>
  <si>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</si>
  <si>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</si>
  <si>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</si>
  <si>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</si>
  <si>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</si>
  <si>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</si>
  <si>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</si>
  <si>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</si>
  <si>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</si>
  <si>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</si>
  <si>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</si>
  <si>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</si>
  <si>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</si>
  <si>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</si>
  <si>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</si>
  <si>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</si>
  <si>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</si>
  <si>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</si>
  <si>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</si>
  <si>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</si>
  <si>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</si>
  <si>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</si>
  <si>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</si>
  <si>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</si>
  <si>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</si>
  <si>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</si>
  <si>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</si>
  <si>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</si>
  <si>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</si>
  <si>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</si>
  <si>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</si>
  <si>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</si>
  <si>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</si>
  <si>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</si>
  <si>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</si>
  <si>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</si>
  <si>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</si>
  <si>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</si>
  <si>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</si>
  <si>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</si>
  <si>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</si>
  <si>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</si>
  <si>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</si>
  <si>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</si>
  <si>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</si>
  <si>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</si>
  <si>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</si>
  <si>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</si>
  <si>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</si>
  <si>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</si>
  <si>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</si>
  <si>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</si>
  <si>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</si>
  <si>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</si>
  <si>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</si>
  <si>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</si>
  <si>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</si>
  <si>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</si>
  <si>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</si>
  <si>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</si>
  <si>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</si>
  <si>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</si>
  <si>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</si>
  <si>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</si>
  <si>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</si>
  <si>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</si>
  <si>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</si>
  <si>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</si>
  <si>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</si>
  <si>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</si>
  <si>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</si>
  <si>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</si>
  <si>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</si>
  <si>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</si>
  <si>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</si>
  <si>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</si>
  <si>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</si>
  <si>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</si>
  <si>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</si>
  <si>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</si>
  <si>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</si>
  <si>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</si>
  <si>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</si>
  <si>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</si>
  <si>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</si>
  <si>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</si>
  <si>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</si>
  <si>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</si>
  <si>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</si>
  <si>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</si>
  <si>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</si>
  <si>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</si>
  <si>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</si>
  <si>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</si>
  <si>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</si>
  <si>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</si>
  <si>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</si>
  <si>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</si>
  <si>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</si>
  <si>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</si>
  <si>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</si>
  <si>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</si>
  <si>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</si>
  <si>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</si>
  <si>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</si>
  <si>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</si>
  <si>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</si>
  <si>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</si>
  <si>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</si>
  <si>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</si>
  <si>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</si>
  <si>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</si>
  <si>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</si>
  <si>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</si>
  <si>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</si>
  <si>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</si>
  <si>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</si>
  <si>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</si>
  <si>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</si>
  <si>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</si>
  <si>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</si>
  <si>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</si>
  <si>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</si>
  <si>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</si>
  <si>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</si>
  <si>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</si>
  <si>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</si>
  <si>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</si>
  <si>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</si>
  <si>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</si>
  <si>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</si>
  <si>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</si>
  <si>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</si>
  <si>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</si>
  <si>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</si>
  <si>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</si>
  <si>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</si>
  <si>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</si>
  <si>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</si>
  <si>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</si>
  <si>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</si>
  <si>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</si>
  <si>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</si>
  <si>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</si>
  <si>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</si>
  <si>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</si>
  <si>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</si>
  <si>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</si>
  <si>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</si>
  <si>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</si>
  <si>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</si>
  <si>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</si>
  <si>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</si>
  <si>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</si>
  <si>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</si>
  <si>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</si>
  <si>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</si>
  <si>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</si>
  <si>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</si>
  <si>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</si>
  <si>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</si>
  <si>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</si>
  <si>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</si>
  <si>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</si>
  <si>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</si>
  <si>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</si>
  <si>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</si>
  <si>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</si>
  <si>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</si>
  <si>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</si>
  <si>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</si>
  <si>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</si>
  <si>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</si>
  <si>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</si>
  <si>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</si>
  <si>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</si>
  <si>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</si>
  <si>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</si>
  <si>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</si>
  <si>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</si>
  <si>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</si>
  <si>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</si>
  <si>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</si>
  <si>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</si>
  <si>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</si>
  <si>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</si>
  <si>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</si>
  <si>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</si>
  <si>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</si>
  <si>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</si>
  <si>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</si>
  <si>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</si>
  <si>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</si>
  <si>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</si>
  <si>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</si>
  <si>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</si>
  <si>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</si>
  <si>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</si>
  <si>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</si>
  <si>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</si>
  <si>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</si>
  <si>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</si>
  <si>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</si>
  <si>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</si>
  <si>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</si>
  <si>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</si>
  <si>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</si>
  <si>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</si>
  <si>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</si>
  <si>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</si>
  <si>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</si>
  <si>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</si>
  <si>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</si>
  <si>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</si>
  <si>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</si>
  <si>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</si>
  <si>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</si>
  <si>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</si>
  <si>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</si>
  <si>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</si>
  <si>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</si>
  <si>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</si>
  <si>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</si>
  <si>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</si>
  <si>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</si>
  <si>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</si>
  <si>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</si>
  <si>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</si>
  <si>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</si>
  <si>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</si>
  <si>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</si>
  <si>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</si>
  <si>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</si>
  <si>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</si>
  <si>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</si>
  <si>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</si>
  <si>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</si>
  <si>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</si>
  <si>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</si>
  <si>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</si>
  <si>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</si>
  <si>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</si>
  <si>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</si>
  <si>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</si>
  <si>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</si>
  <si>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</si>
  <si>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</si>
  <si>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</si>
  <si>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</si>
  <si>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</si>
  <si>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</si>
  <si>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</si>
  <si>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</si>
  <si>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</si>
  <si>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</si>
  <si>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</si>
  <si>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</si>
  <si>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</si>
  <si>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</si>
  <si>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</si>
  <si>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</si>
  <si>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</si>
  <si>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</si>
  <si>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</si>
  <si>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</si>
  <si>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</si>
  <si>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</si>
  <si>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</si>
  <si>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</si>
  <si>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</si>
  <si>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</si>
  <si>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</si>
  <si>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</si>
  <si>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</si>
  <si>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</si>
  <si>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</si>
  <si>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</si>
  <si>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</si>
  <si>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</si>
  <si>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</si>
  <si>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</si>
  <si>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</si>
  <si>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</si>
  <si>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</si>
  <si>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</si>
  <si>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</si>
  <si>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</si>
  <si>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</si>
  <si>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</si>
  <si>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</si>
  <si>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</si>
  <si>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</si>
  <si>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</si>
  <si>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</si>
  <si>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</si>
  <si>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</si>
  <si>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</si>
  <si>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</si>
  <si>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</si>
  <si>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</si>
  <si>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</si>
  <si>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</si>
  <si>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</si>
  <si>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</si>
  <si>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</si>
  <si>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</si>
  <si>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</si>
  <si>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</si>
  <si>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</si>
  <si>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</si>
  <si>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</si>
  <si>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</si>
  <si>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</si>
  <si>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</si>
  <si>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</si>
  <si>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</si>
  <si>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</si>
  <si>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</si>
  <si>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</si>
  <si>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</si>
  <si>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</si>
  <si>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</si>
  <si>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</si>
  <si>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</si>
  <si>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</si>
  <si>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</si>
  <si>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</si>
  <si>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</si>
  <si>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</si>
  <si>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</si>
  <si>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</si>
  <si>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</si>
  <si>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</si>
  <si>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</si>
  <si>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</si>
  <si>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</si>
  <si>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</si>
  <si>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</si>
  <si>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</si>
  <si>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</si>
  <si>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</si>
  <si>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</si>
  <si>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</si>
  <si>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</si>
  <si>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</si>
  <si>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</si>
  <si>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</si>
  <si>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</si>
  <si>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</si>
  <si>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</si>
  <si>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</si>
  <si>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</si>
  <si>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</si>
  <si>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</si>
  <si>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</si>
  <si>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</si>
  <si>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</si>
  <si>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</si>
  <si>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</si>
  <si>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</si>
  <si>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</si>
  <si>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</si>
  <si>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</si>
  <si>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</si>
  <si>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</si>
  <si>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</si>
  <si>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</si>
  <si>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</si>
  <si>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</si>
  <si>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</si>
  <si>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</si>
  <si>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</si>
  <si>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</si>
  <si>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</si>
  <si>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</si>
  <si>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</si>
  <si>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</si>
  <si>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</si>
  <si>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</si>
  <si>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</si>
  <si>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</si>
  <si>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</si>
  <si>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</si>
  <si>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</si>
  <si>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</si>
  <si>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</si>
  <si>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</si>
  <si>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</si>
  <si>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</si>
  <si>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</si>
  <si>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</si>
  <si>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</si>
  <si>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</si>
  <si>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</si>
  <si>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</si>
  <si>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</si>
  <si>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</si>
  <si>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</si>
  <si>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</si>
  <si>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</si>
  <si>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</si>
  <si>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</si>
  <si>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</si>
  <si>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</si>
  <si>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</si>
  <si>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</si>
  <si>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</si>
  <si>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</si>
  <si>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</si>
  <si>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</si>
  <si>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</si>
  <si>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</si>
  <si>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</si>
  <si>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</si>
  <si>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</si>
  <si>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</si>
  <si>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</si>
  <si>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</si>
  <si>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</si>
  <si>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</si>
  <si>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</si>
  <si>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</si>
  <si>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</si>
  <si>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</si>
  <si>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</si>
  <si>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</si>
  <si>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</si>
  <si>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</si>
  <si>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</si>
  <si>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</si>
  <si>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</si>
  <si>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</si>
  <si>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</si>
  <si>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</si>
  <si>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</si>
  <si>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</si>
  <si>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</si>
  <si>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</si>
  <si>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</si>
  <si>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</si>
  <si>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</si>
  <si>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</si>
  <si>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</si>
  <si>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</si>
  <si>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</si>
  <si>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</si>
  <si>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</si>
  <si>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</si>
  <si>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</si>
  <si>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</si>
  <si>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</si>
  <si>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</si>
  <si>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</si>
  <si>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</si>
  <si>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</si>
  <si>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</si>
  <si>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</si>
  <si>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</si>
  <si>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</si>
  <si>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</si>
  <si>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</si>
  <si>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</si>
  <si>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</si>
  <si>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</si>
  <si>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</si>
  <si>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</si>
  <si>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</si>
  <si>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</si>
  <si>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</si>
  <si>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</si>
  <si>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</si>
  <si>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</si>
  <si>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</si>
  <si>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</si>
  <si>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</si>
  <si>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</si>
  <si>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</si>
  <si>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</si>
  <si>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</si>
  <si>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</si>
  <si>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</si>
  <si>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</si>
  <si>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</si>
  <si>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</si>
  <si>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</si>
  <si>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</si>
  <si>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</si>
  <si>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</si>
  <si>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</si>
  <si>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</si>
  <si>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</si>
  <si>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</si>
  <si>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</si>
  <si>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</si>
  <si>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</si>
  <si>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</si>
  <si>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</si>
  <si>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</si>
  <si>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</si>
  <si>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</si>
  <si>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</si>
  <si>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</si>
  <si>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</si>
  <si>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</si>
  <si>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</si>
  <si>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</si>
  <si>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</si>
  <si>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</si>
  <si>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</si>
  <si>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</si>
  <si>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</si>
  <si>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</si>
  <si>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</si>
  <si>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</si>
  <si>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</si>
  <si>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</si>
  <si>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</si>
  <si>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</si>
  <si>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</si>
  <si>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</si>
  <si>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</si>
  <si>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</si>
  <si>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</si>
  <si>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</si>
  <si>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</si>
  <si>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</si>
  <si>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</si>
  <si>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</si>
  <si>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</si>
  <si>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</si>
  <si>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</si>
  <si>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</si>
  <si>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</si>
  <si>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</si>
  <si>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</si>
  <si>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</si>
  <si>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</si>
  <si>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</si>
  <si>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</si>
  <si>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</si>
  <si>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</si>
  <si>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</si>
  <si>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</si>
  <si>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</si>
  <si>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</si>
  <si>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</si>
  <si>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</si>
  <si>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</si>
  <si>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</si>
  <si>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</si>
  <si>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</si>
  <si>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</si>
  <si>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</si>
  <si>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</si>
  <si>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</si>
  <si>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</si>
  <si>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</si>
  <si>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</si>
  <si>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</si>
  <si>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</si>
  <si>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</si>
  <si>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</si>
  <si>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</si>
  <si>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</si>
  <si>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</si>
  <si>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</si>
  <si>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</si>
  <si>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</si>
  <si>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</si>
  <si>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</si>
  <si>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</si>
  <si>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</si>
  <si>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</si>
  <si>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</si>
  <si>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</si>
  <si>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</si>
  <si>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</si>
  <si>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</si>
  <si>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</si>
  <si>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</si>
  <si>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</si>
  <si>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</si>
  <si>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</si>
  <si>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</si>
  <si>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</si>
  <si>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</si>
  <si>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</si>
  <si>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</si>
  <si>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</si>
  <si>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</si>
  <si>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</si>
  <si>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</si>
  <si>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</si>
  <si>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</si>
  <si>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</si>
  <si>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</si>
  <si>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</si>
  <si>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</si>
  <si>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</si>
  <si>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</si>
  <si>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</si>
  <si>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</si>
  <si>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</si>
  <si>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</si>
  <si>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</si>
  <si>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</si>
  <si>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</si>
  <si>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</si>
  <si>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</si>
  <si>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</si>
  <si>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</si>
  <si>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</si>
  <si>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</si>
  <si>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</si>
  <si>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</si>
  <si>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</si>
  <si>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</si>
  <si>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</si>
  <si>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</si>
  <si>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</si>
  <si>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</si>
  <si>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</si>
  <si>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</si>
  <si>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</si>
  <si>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</si>
  <si>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</si>
  <si>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</si>
  <si>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</si>
  <si>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</si>
  <si>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</si>
  <si>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</si>
  <si>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</si>
  <si>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</si>
  <si>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</si>
  <si>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</si>
  <si>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</si>
  <si>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</si>
  <si>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</si>
  <si>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</si>
  <si>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</si>
  <si>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</si>
  <si>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</si>
  <si>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</si>
  <si>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</si>
  <si>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</si>
  <si>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</si>
  <si>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</si>
  <si>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</si>
  <si>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</si>
  <si>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</si>
  <si>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</si>
  <si>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</si>
  <si>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</si>
  <si>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</si>
  <si>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</si>
  <si>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</si>
  <si>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</si>
  <si>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</si>
  <si>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</si>
  <si>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</si>
  <si>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</si>
  <si>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</si>
  <si>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</si>
  <si>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</si>
  <si>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</si>
  <si>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</si>
  <si>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</si>
  <si>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</si>
  <si>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</si>
  <si>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</si>
  <si>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</si>
  <si>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</si>
  <si>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</si>
  <si>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</si>
  <si>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</si>
  <si>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</si>
  <si>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</si>
  <si>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</si>
  <si>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</si>
  <si>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</si>
  <si>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</si>
  <si>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</si>
  <si>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</si>
  <si>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</si>
  <si>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</si>
  <si>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</si>
  <si>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</si>
  <si>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</si>
  <si>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</si>
  <si>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</si>
  <si>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</si>
  <si>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</si>
  <si>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</si>
  <si>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</si>
  <si>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</si>
  <si>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</si>
  <si>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</si>
  <si>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</si>
  <si>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</si>
  <si>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</si>
  <si>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</si>
  <si>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</si>
  <si>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</si>
  <si>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</si>
  <si>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</si>
  <si>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</si>
  <si>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</si>
  <si>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</si>
  <si>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</si>
  <si>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</si>
  <si>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</si>
  <si>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</si>
  <si>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</si>
  <si>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</si>
  <si>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</si>
  <si>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</si>
  <si>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</si>
  <si>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</si>
  <si>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</si>
  <si>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</si>
  <si>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</si>
  <si>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</si>
  <si>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</si>
  <si>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</si>
  <si>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</si>
  <si>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</si>
  <si>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</si>
  <si>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</si>
  <si>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</si>
  <si>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</si>
  <si>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</si>
  <si>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</si>
  <si>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</si>
  <si>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</si>
  <si>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</si>
  <si>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</si>
  <si>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</si>
  <si>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</si>
  <si>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</si>
  <si>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</si>
  <si>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</si>
  <si>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</si>
  <si>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</si>
  <si>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</si>
  <si>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</si>
  <si>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</si>
  <si>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</si>
  <si>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</si>
  <si>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</si>
  <si>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</si>
  <si>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</si>
  <si>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</si>
  <si>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</si>
  <si>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</si>
  <si>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</si>
  <si>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</si>
  <si>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</si>
  <si>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</si>
  <si>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</si>
  <si>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</si>
  <si>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</si>
  <si>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</si>
  <si>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</si>
  <si>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</si>
  <si>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</si>
  <si>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</si>
  <si>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</si>
  <si>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</si>
  <si>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</si>
  <si>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</si>
  <si>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</si>
  <si>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</si>
  <si>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</si>
  <si>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</si>
  <si>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</si>
  <si>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</si>
  <si>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</si>
  <si>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</si>
  <si>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</si>
  <si>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</si>
  <si>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</si>
  <si>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</si>
  <si>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</si>
  <si>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</si>
  <si>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</si>
  <si>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</si>
  <si>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</si>
  <si>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</si>
  <si>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</si>
  <si>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</si>
  <si>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</si>
  <si>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</si>
  <si>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</si>
  <si>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</si>
  <si>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</si>
  <si>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</si>
  <si>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</si>
  <si>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</si>
  <si>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</si>
  <si>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</si>
  <si>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</si>
  <si>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</si>
  <si>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</si>
  <si>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</si>
  <si>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</si>
  <si>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</si>
  <si>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</si>
  <si>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</si>
  <si>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</si>
  <si>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</si>
  <si>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</si>
  <si>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</si>
  <si>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</si>
  <si>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</si>
  <si>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</si>
  <si>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</si>
  <si>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</si>
  <si>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</si>
  <si>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</si>
  <si>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</si>
  <si>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</si>
  <si>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</si>
  <si>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</si>
  <si>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</si>
  <si>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</si>
  <si>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</si>
  <si>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</si>
  <si>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</si>
  <si>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</si>
  <si>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</si>
  <si>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</si>
  <si>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</si>
  <si>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</si>
  <si>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</si>
  <si>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</si>
  <si>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</si>
  <si>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</si>
  <si>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</si>
  <si>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</si>
  <si>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</si>
  <si>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</si>
  <si>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</si>
  <si>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</si>
  <si>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</si>
  <si>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</si>
  <si>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</si>
  <si>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</si>
  <si>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</si>
  <si>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</si>
  <si>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</si>
  <si>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</si>
  <si>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</si>
  <si>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</si>
  <si>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</si>
  <si>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</si>
  <si>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</si>
  <si>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</si>
  <si>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</si>
  <si>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</si>
  <si>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</si>
  <si>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</si>
  <si>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</si>
  <si>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</si>
  <si>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</si>
  <si>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</si>
  <si>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</si>
  <si>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</si>
  <si>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</si>
  <si>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</si>
  <si>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</si>
  <si>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</si>
  <si>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</si>
  <si>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</si>
  <si>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</si>
  <si>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</si>
  <si>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</si>
  <si>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</si>
  <si>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</si>
  <si>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</si>
  <si>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</si>
  <si>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</si>
  <si>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</si>
  <si>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</si>
  <si>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</si>
  <si>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</si>
  <si>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</si>
  <si>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</si>
  <si>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</si>
  <si>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</si>
  <si>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</si>
  <si>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</si>
  <si>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</si>
  <si>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</si>
  <si>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</si>
  <si>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</si>
  <si>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</si>
  <si>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</si>
  <si>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</si>
  <si>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</si>
  <si>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</si>
  <si>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</si>
  <si>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</si>
  <si>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</si>
  <si>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</si>
  <si>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</si>
  <si>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</si>
  <si>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</si>
  <si>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</si>
  <si>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</si>
  <si>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</si>
  <si>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</si>
  <si>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</si>
  <si>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</si>
  <si>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</si>
  <si>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</si>
  <si>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</si>
  <si>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</si>
  <si>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</si>
  <si>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</si>
  <si>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</si>
  <si>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</si>
  <si>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</si>
  <si>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</si>
  <si>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</si>
  <si>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</si>
  <si>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</si>
  <si>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</si>
  <si>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</si>
  <si>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</si>
  <si>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</si>
  <si>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</si>
  <si>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</si>
  <si>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</si>
  <si>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</si>
  <si>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</si>
  <si>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</si>
  <si>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</si>
  <si>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</si>
  <si>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</si>
  <si>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</si>
  <si>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</si>
  <si>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</si>
  <si>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</si>
  <si>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</si>
  <si>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</si>
  <si>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</si>
  <si>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</si>
  <si>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</si>
  <si>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</si>
  <si>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</si>
  <si>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</si>
  <si>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</si>
  <si>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</si>
  <si>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</si>
  <si>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</si>
  <si>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</si>
  <si>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</si>
  <si>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</si>
  <si>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</si>
  <si>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</si>
  <si>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</si>
  <si>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</si>
  <si>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</si>
  <si>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</si>
  <si>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</si>
  <si>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</si>
  <si>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</si>
  <si>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</si>
  <si>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</si>
  <si>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</si>
  <si>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</si>
  <si>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</si>
  <si>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</si>
  <si>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</si>
  <si>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</si>
  <si>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</si>
  <si>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</si>
  <si>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</si>
  <si>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</si>
  <si>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</si>
  <si>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</si>
  <si>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</si>
  <si>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</si>
  <si>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</si>
  <si>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</si>
  <si>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</si>
  <si>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</si>
  <si>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</si>
  <si>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</si>
  <si>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</si>
  <si>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</si>
  <si>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</si>
  <si>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</si>
  <si>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</si>
  <si>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</si>
  <si>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</si>
  <si>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</si>
  <si>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</si>
  <si>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</si>
  <si>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</si>
  <si>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</si>
  <si>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</si>
  <si>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</si>
  <si>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</si>
  <si>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</si>
  <si>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</si>
  <si>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</si>
  <si>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</si>
  <si>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</si>
  <si>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</si>
  <si>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</si>
  <si>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</si>
  <si>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</si>
  <si>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</si>
  <si>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</si>
  <si>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</si>
  <si>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</si>
  <si>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</si>
  <si>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</si>
  <si>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</si>
  <si>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</si>
  <si>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</si>
  <si>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</si>
  <si>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</si>
  <si>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</si>
  <si>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</si>
  <si>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</si>
  <si>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</si>
  <si>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</si>
  <si>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</si>
  <si>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</si>
  <si>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</si>
  <si>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</si>
  <si>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</si>
  <si>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</si>
  <si>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</si>
  <si>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</si>
  <si>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</si>
  <si>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</si>
  <si>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</si>
  <si>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</si>
  <si>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</si>
  <si>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</si>
  <si>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</si>
  <si>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</si>
  <si>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</si>
  <si>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</si>
  <si>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</si>
  <si>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</si>
  <si>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</si>
  <si>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</si>
  <si>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</si>
  <si>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</si>
  <si>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</si>
  <si>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</si>
  <si>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</si>
  <si>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</si>
  <si>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</si>
  <si>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</si>
  <si>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</si>
  <si>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</si>
  <si>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</si>
  <si>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</si>
  <si>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</si>
  <si>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</si>
  <si>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</si>
  <si>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</si>
  <si>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</si>
  <si>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</si>
  <si>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</si>
  <si>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</si>
  <si>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</si>
  <si>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</si>
  <si>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</si>
  <si>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</si>
  <si>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</si>
  <si>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</si>
  <si>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</si>
  <si>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</si>
  <si>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</si>
  <si>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</si>
  <si>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</si>
  <si>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</si>
  <si>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</si>
  <si>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</si>
  <si>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</si>
  <si>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</si>
  <si>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</si>
  <si>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</si>
  <si>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</si>
  <si>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</si>
  <si>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</si>
  <si>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</si>
  <si>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</si>
  <si>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</si>
  <si>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</si>
  <si>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</si>
  <si>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</si>
  <si>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</si>
  <si>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</si>
  <si>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</si>
  <si>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</si>
  <si>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</si>
  <si>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</si>
  <si>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</si>
  <si>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</si>
  <si>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</si>
  <si>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</si>
  <si>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</si>
  <si>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</si>
  <si>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</si>
  <si>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</si>
  <si>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</si>
  <si>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</si>
  <si>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</si>
  <si>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</si>
  <si>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</si>
  <si>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</si>
  <si>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</si>
  <si>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</si>
  <si>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</si>
  <si>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</si>
  <si>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</si>
  <si>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</si>
  <si>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</si>
  <si>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</si>
  <si>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</si>
  <si>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</si>
  <si>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</si>
  <si>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</si>
  <si>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</si>
  <si>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</si>
  <si>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</si>
  <si>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</si>
  <si>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</si>
  <si>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</si>
  <si>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</si>
  <si>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</si>
  <si>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</si>
  <si>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</si>
  <si>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</si>
  <si>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</si>
  <si>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</si>
  <si>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</si>
  <si>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</si>
  <si>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</si>
  <si>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</si>
  <si>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</si>
  <si>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</si>
  <si>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</si>
  <si>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</si>
  <si>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</si>
  <si>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</si>
  <si>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</si>
  <si>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</si>
  <si>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</si>
  <si>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</si>
  <si>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</si>
  <si>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</si>
  <si>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</si>
  <si>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</si>
  <si>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</si>
  <si>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</si>
  <si>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</si>
  <si>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</si>
  <si>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</si>
  <si>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</si>
  <si>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</si>
  <si>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</si>
  <si>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</si>
  <si>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</si>
  <si>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</si>
  <si>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</si>
  <si>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</si>
  <si>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</si>
  <si>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</si>
  <si>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</si>
  <si>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</si>
  <si>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</si>
  <si>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</si>
  <si>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</si>
  <si>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</si>
  <si>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</si>
  <si>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</si>
  <si>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</si>
  <si>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</si>
  <si>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</si>
  <si>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</si>
  <si>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</si>
  <si>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</si>
  <si>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</si>
  <si>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</si>
  <si>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</si>
  <si>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</si>
  <si>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</si>
  <si>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</si>
  <si>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</si>
  <si>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</si>
  <si>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</si>
  <si>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</si>
  <si>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</si>
  <si>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</si>
  <si>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</si>
  <si>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</si>
  <si>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</si>
  <si>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</si>
  <si>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</si>
  <si>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</si>
  <si>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</si>
  <si>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</si>
  <si>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</si>
  <si>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</si>
  <si>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</si>
  <si>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</si>
  <si>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</si>
  <si>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</si>
  <si>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</si>
  <si>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</si>
  <si>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</si>
  <si>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</si>
  <si>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</si>
  <si>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</si>
  <si>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</si>
  <si>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</si>
  <si>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</si>
  <si>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</si>
  <si>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</si>
  <si>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</si>
  <si>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</si>
  <si>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</si>
  <si>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</si>
  <si>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</si>
  <si>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</si>
  <si>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</si>
  <si>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</si>
  <si>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</si>
  <si>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</si>
  <si>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</si>
  <si>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</si>
  <si>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</si>
  <si>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</si>
  <si>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</si>
  <si>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</si>
  <si>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</si>
  <si>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</si>
  <si>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</si>
  <si>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</si>
  <si>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</si>
  <si>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</si>
  <si>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</si>
  <si>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</si>
  <si>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</si>
  <si>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</si>
  <si>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</si>
  <si>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</si>
  <si>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</si>
  <si>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</si>
  <si>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</si>
  <si>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</si>
  <si>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</si>
  <si>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</si>
  <si>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</si>
  <si>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</si>
  <si>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</si>
  <si>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</si>
  <si>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</si>
  <si>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</si>
  <si>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</si>
  <si>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</si>
  <si>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</si>
  <si>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</si>
  <si>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</si>
  <si>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</si>
  <si>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</si>
  <si>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</si>
  <si>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</si>
  <si>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</si>
  <si>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</si>
  <si>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</si>
  <si>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</si>
  <si>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</si>
  <si>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</si>
  <si>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</si>
  <si>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</si>
  <si>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</si>
  <si>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</si>
  <si>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</si>
  <si>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</si>
  <si>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</si>
  <si>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</si>
  <si>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</si>
  <si>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</si>
  <si>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</si>
  <si>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</si>
  <si>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</si>
  <si>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</si>
  <si>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</si>
  <si>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</si>
  <si>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</si>
  <si>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</si>
  <si>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</si>
  <si>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</si>
  <si>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</si>
  <si>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</si>
  <si>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</si>
  <si>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</si>
  <si>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</si>
  <si>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</si>
  <si>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</si>
  <si>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</si>
  <si>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</si>
  <si>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</si>
  <si>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</si>
  <si>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</si>
  <si>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</si>
  <si>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</si>
  <si>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</si>
  <si>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</si>
  <si>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</si>
  <si>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</si>
  <si>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</si>
  <si>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</si>
  <si>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</si>
  <si>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</si>
  <si>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</si>
  <si>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</si>
  <si>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</si>
  <si>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</si>
  <si>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</si>
  <si>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</si>
  <si>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</si>
  <si>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</si>
  <si>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</si>
  <si>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</si>
  <si>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</si>
  <si>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</si>
  <si>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</si>
  <si>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</si>
  <si>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</si>
  <si>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</si>
  <si>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</si>
  <si>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</si>
  <si>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</si>
  <si>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</si>
  <si>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</si>
  <si>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</si>
  <si>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</si>
  <si>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</si>
  <si>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</si>
  <si>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</si>
  <si>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</si>
  <si>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</si>
  <si>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</si>
  <si>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</si>
  <si>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</si>
  <si>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</si>
  <si>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</si>
  <si>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</si>
  <si>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</si>
  <si>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</si>
  <si>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</si>
  <si>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</si>
  <si>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</si>
  <si>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</si>
  <si>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</si>
  <si>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</si>
  <si>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</si>
  <si>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</si>
  <si>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</si>
  <si>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</si>
  <si>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</si>
  <si>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</si>
  <si>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</si>
  <si>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</si>
  <si>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</si>
  <si>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</si>
  <si>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</si>
  <si>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</si>
  <si>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</si>
  <si>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</si>
  <si>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</si>
  <si>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</si>
  <si>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</si>
  <si>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</si>
  <si>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</si>
  <si>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</si>
  <si>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</si>
  <si>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</si>
  <si>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</si>
  <si>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</si>
  <si>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</si>
  <si>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</si>
  <si>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</si>
  <si>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</si>
  <si>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</si>
  <si>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</si>
  <si>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</si>
  <si>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</si>
  <si>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</si>
  <si>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</si>
  <si>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</si>
  <si>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</si>
  <si>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</si>
  <si>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</si>
  <si>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</si>
  <si>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</si>
  <si>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</si>
  <si>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</si>
  <si>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</si>
  <si>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</si>
  <si>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</si>
  <si>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</si>
  <si>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</si>
  <si>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</si>
  <si>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</si>
  <si>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</si>
  <si>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</si>
  <si>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</si>
  <si>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</si>
  <si>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</si>
  <si>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</si>
  <si>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</si>
  <si>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</si>
  <si>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</si>
  <si>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</si>
  <si>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</si>
  <si>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</si>
  <si>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</si>
  <si>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</si>
  <si>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</si>
  <si>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</si>
  <si>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</si>
  <si>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</si>
  <si>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</si>
  <si>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</si>
  <si>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</si>
  <si>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</si>
  <si>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</si>
  <si>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</si>
  <si>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</si>
  <si>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</si>
  <si>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</si>
  <si>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</si>
  <si>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</si>
  <si>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</si>
  <si>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</si>
  <si>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</si>
  <si>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</si>
  <si>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</si>
  <si>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</si>
  <si>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</si>
  <si>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</si>
  <si>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</si>
  <si>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</si>
  <si>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</si>
  <si>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</si>
  <si>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</si>
  <si>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</si>
  <si>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</si>
  <si>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</si>
  <si>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</si>
  <si>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</si>
  <si>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</si>
  <si>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</si>
  <si>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</si>
  <si>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</si>
  <si>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</si>
  <si>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</si>
  <si>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</si>
  <si>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</si>
  <si>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</si>
  <si>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</si>
  <si>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</si>
  <si>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</si>
  <si>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</si>
  <si>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</si>
  <si>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</si>
  <si>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</si>
  <si>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</si>
  <si>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</si>
  <si>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</si>
  <si>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</si>
  <si>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</si>
  <si>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</si>
  <si>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</si>
  <si>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</si>
  <si>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</si>
  <si>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</si>
  <si>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</si>
  <si>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</si>
  <si>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</si>
  <si>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</si>
  <si>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</si>
  <si>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</si>
  <si>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</si>
  <si>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</si>
  <si>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</si>
  <si>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</si>
  <si>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</si>
  <si>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</si>
  <si>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</si>
  <si>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</si>
  <si>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</si>
  <si>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</si>
  <si>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</si>
  <si>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</si>
  <si>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</si>
  <si>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</si>
  <si>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</si>
  <si>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</si>
  <si>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</si>
  <si>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</si>
  <si>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</si>
  <si>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</si>
  <si>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</si>
  <si>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</si>
  <si>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</si>
  <si>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</si>
  <si>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</si>
  <si>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</si>
  <si>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</si>
  <si>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</si>
  <si>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</si>
  <si>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</si>
  <si>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</si>
  <si>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</si>
  <si>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</si>
  <si>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</si>
  <si>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</si>
  <si>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</si>
  <si>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</si>
  <si>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</si>
  <si>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</si>
  <si>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</si>
  <si>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</si>
  <si>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</si>
  <si>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</si>
  <si>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</si>
  <si>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</si>
  <si>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</si>
  <si>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</si>
  <si>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</si>
  <si>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</si>
  <si>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</si>
  <si>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</si>
  <si>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</si>
  <si>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</si>
  <si>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</si>
  <si>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</si>
  <si>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</si>
  <si>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</si>
  <si>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</si>
  <si>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</si>
  <si>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</si>
  <si>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</si>
  <si>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</si>
  <si>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</si>
  <si>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</si>
  <si>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</si>
  <si>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</si>
  <si>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</si>
  <si>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</si>
  <si>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</si>
  <si>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</si>
  <si>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</si>
  <si>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</si>
  <si>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</si>
  <si>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</si>
  <si>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</si>
  <si>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</si>
  <si>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</si>
  <si>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</si>
  <si>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</si>
  <si>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</si>
  <si>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</si>
  <si>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</si>
  <si>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</si>
  <si>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</si>
  <si>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</si>
  <si>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</si>
  <si>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</si>
  <si>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</si>
  <si>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</si>
  <si>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</si>
  <si>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</si>
  <si>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</si>
  <si>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</si>
  <si>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</si>
  <si>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</si>
  <si>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</si>
  <si>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</si>
  <si>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</si>
  <si>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</si>
  <si>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</si>
  <si>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</si>
  <si>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</si>
  <si>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</si>
  <si>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</si>
  <si>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</si>
  <si>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</si>
  <si>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</si>
  <si>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</si>
  <si>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</si>
  <si>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</si>
  <si>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</si>
  <si>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</si>
  <si>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</si>
  <si>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</si>
  <si>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</si>
  <si>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</si>
  <si>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</si>
  <si>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</si>
  <si>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</si>
  <si>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</si>
  <si>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</si>
  <si>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</si>
  <si>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</si>
  <si>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</si>
  <si>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</si>
  <si>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</si>
  <si>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</si>
  <si>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</si>
  <si>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</si>
  <si>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</si>
  <si>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</si>
  <si>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</si>
  <si>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</si>
  <si>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</si>
  <si>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</si>
  <si>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</si>
  <si>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</si>
  <si>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</si>
  <si>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</si>
  <si>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</si>
  <si>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</si>
  <si>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</si>
  <si>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</si>
  <si>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</si>
  <si>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</si>
  <si>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</si>
  <si>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</si>
  <si>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</si>
  <si>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</si>
  <si>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</si>
  <si>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</si>
  <si>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</si>
  <si>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</si>
  <si>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</si>
  <si>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</si>
  <si>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</si>
  <si>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</si>
  <si>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</si>
  <si>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</si>
  <si>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</si>
  <si>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</si>
  <si>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</si>
  <si>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</si>
  <si>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</si>
  <si>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</si>
  <si>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</si>
  <si>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</si>
  <si>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</si>
  <si>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</si>
  <si>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</si>
  <si>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</si>
  <si>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</si>
  <si>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</si>
  <si>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</si>
  <si>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</si>
  <si>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</si>
  <si>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</si>
  <si>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</si>
  <si>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</si>
  <si>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</si>
  <si>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</si>
  <si>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</si>
  <si>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</si>
  <si>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</si>
  <si>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</si>
  <si>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</si>
  <si>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</si>
  <si>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</si>
  <si>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</si>
  <si>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</si>
  <si>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</si>
  <si>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</si>
  <si>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</si>
  <si>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</si>
  <si>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</si>
  <si>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</si>
  <si>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</si>
  <si>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</si>
  <si>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</si>
  <si>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</si>
  <si>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</si>
  <si>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</si>
  <si>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</si>
  <si>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</si>
  <si>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</si>
  <si>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</si>
  <si>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</si>
  <si>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</si>
  <si>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</si>
  <si>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</si>
  <si>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</si>
  <si>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</si>
  <si>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</si>
  <si>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</si>
  <si>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</si>
  <si>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</si>
  <si>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</si>
  <si>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</si>
  <si>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</si>
  <si>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</si>
  <si>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</si>
  <si>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</si>
  <si>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</si>
  <si>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</si>
  <si>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</si>
  <si>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</si>
  <si>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</si>
  <si>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</si>
  <si>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</si>
  <si>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</si>
  <si>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</si>
  <si>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</si>
  <si>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</si>
  <si>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</si>
  <si>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</si>
  <si>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</si>
  <si>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</si>
  <si>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</si>
  <si>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</si>
  <si>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</si>
  <si>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</si>
  <si>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</si>
  <si>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</si>
  <si>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</si>
  <si>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</si>
  <si>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</si>
  <si>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</si>
  <si>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</si>
  <si>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</si>
  <si>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</si>
  <si>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</si>
  <si>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</si>
  <si>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</si>
  <si>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</si>
  <si>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</si>
  <si>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</si>
  <si>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</si>
  <si>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</si>
  <si>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</si>
  <si>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</si>
  <si>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</si>
  <si>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</si>
  <si>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</si>
  <si>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</si>
  <si>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</si>
  <si>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</si>
  <si>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</si>
  <si>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</si>
  <si>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</si>
  <si>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</si>
  <si>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</si>
  <si>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</si>
  <si>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</si>
  <si>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</si>
  <si>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</si>
  <si>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</si>
  <si>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</si>
  <si>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</si>
  <si>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</si>
  <si>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</si>
  <si>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</si>
  <si>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</si>
  <si>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</si>
  <si>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</si>
  <si>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</si>
  <si>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</si>
  <si>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</si>
  <si>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</si>
  <si>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</si>
  <si>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</si>
  <si>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</si>
  <si>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</si>
  <si>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</si>
  <si>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</si>
  <si>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</si>
  <si>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</si>
  <si>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</si>
  <si>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</si>
  <si>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</si>
  <si>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</si>
  <si>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</si>
  <si>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</si>
  <si>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</si>
  <si>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</si>
  <si>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</si>
  <si>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</si>
  <si>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</si>
  <si>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</si>
  <si>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</si>
  <si>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</si>
  <si>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</si>
  <si>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</si>
  <si>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</si>
  <si>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</si>
  <si>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</si>
  <si>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</si>
  <si>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</si>
  <si>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</si>
  <si>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</si>
  <si>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</si>
  <si>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</si>
  <si>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</si>
  <si>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</si>
  <si>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</si>
  <si>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</si>
  <si>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</si>
  <si>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</si>
  <si>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</si>
  <si>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</si>
  <si>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</si>
  <si>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</si>
  <si>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</si>
  <si>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</si>
  <si>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</si>
  <si>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</si>
  <si>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</si>
  <si>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</si>
  <si>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</si>
  <si>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</si>
  <si>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</si>
  <si>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</si>
  <si>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</si>
  <si>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</si>
  <si>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</si>
  <si>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</si>
  <si>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</si>
  <si>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</si>
  <si>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</si>
  <si>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</si>
  <si>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</si>
  <si>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</si>
  <si>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</si>
  <si>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</si>
  <si>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</si>
  <si>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</si>
  <si>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</si>
  <si>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</si>
  <si>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</si>
  <si>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</si>
  <si>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</si>
  <si>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</si>
  <si>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</si>
  <si>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</si>
  <si>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</si>
  <si>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</si>
  <si>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</si>
  <si>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</si>
  <si>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</si>
  <si>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</si>
  <si>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</si>
  <si>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</si>
  <si>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</si>
  <si>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</si>
  <si>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</si>
  <si>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</si>
  <si>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</si>
  <si>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</si>
  <si>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</si>
  <si>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</si>
  <si>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</si>
  <si>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</si>
  <si>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</si>
  <si>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</si>
  <si>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</si>
  <si>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</si>
  <si>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</si>
  <si>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</si>
  <si>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</si>
  <si>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</si>
  <si>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</si>
  <si>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</si>
  <si>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</si>
  <si>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</si>
  <si>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</si>
  <si>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</si>
  <si>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</si>
  <si>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</si>
  <si>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</si>
  <si>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</si>
  <si>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</si>
  <si>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</si>
  <si>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</si>
  <si>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</si>
  <si>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</si>
  <si>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</si>
  <si>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</si>
  <si>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</si>
  <si>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</si>
  <si>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</si>
  <si>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</si>
  <si>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</si>
  <si>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</si>
  <si>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</si>
  <si>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</si>
  <si>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</si>
  <si>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</si>
  <si>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</si>
  <si>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</si>
  <si>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</si>
  <si>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</si>
  <si>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</si>
  <si>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</si>
  <si>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</si>
  <si>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</si>
  <si>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</si>
  <si>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</si>
  <si>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</si>
  <si>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</si>
  <si>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</si>
  <si>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</si>
  <si>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</si>
  <si>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</si>
  <si>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</si>
  <si>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</si>
  <si>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</si>
  <si>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</si>
  <si>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</si>
  <si>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</si>
  <si>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</si>
  <si>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</si>
  <si>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</si>
  <si>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</si>
  <si>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</si>
  <si>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</si>
  <si>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</si>
  <si>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</si>
  <si>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</si>
  <si>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</si>
  <si>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</si>
  <si>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</si>
  <si>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</si>
  <si>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</si>
  <si>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</si>
  <si>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</si>
  <si>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</si>
  <si>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</si>
  <si>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</si>
  <si>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</si>
  <si>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</si>
  <si>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</si>
  <si>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</si>
  <si>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</si>
  <si>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</si>
  <si>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</si>
  <si>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</si>
  <si>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</si>
  <si>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</si>
  <si>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</si>
  <si>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</si>
  <si>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</si>
  <si>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</si>
  <si>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</si>
  <si>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</si>
  <si>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</si>
  <si>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</si>
  <si>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</si>
  <si>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</si>
  <si>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</si>
  <si>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</si>
  <si>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</si>
  <si>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</si>
  <si>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</si>
  <si>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</si>
  <si>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</si>
  <si>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</si>
  <si>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</si>
  <si>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</si>
  <si>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</si>
  <si>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</si>
  <si>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</si>
  <si>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</si>
  <si>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</si>
  <si>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</si>
  <si>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</si>
  <si>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</si>
  <si>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</si>
  <si>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</si>
  <si>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</si>
  <si>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</si>
  <si>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</si>
  <si>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</si>
  <si>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</si>
  <si>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</si>
  <si>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</si>
  <si>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</si>
  <si>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</si>
  <si>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</si>
  <si>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</si>
  <si>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</si>
  <si>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</si>
  <si>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</si>
  <si>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</si>
  <si>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</si>
  <si>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</si>
  <si>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</si>
  <si>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</si>
  <si>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</si>
  <si>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</si>
  <si>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</si>
  <si>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</si>
  <si>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</si>
  <si>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</si>
  <si>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</si>
  <si>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</si>
  <si>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</si>
  <si>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</si>
  <si>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</si>
  <si>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</si>
  <si>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</si>
  <si>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</si>
  <si>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</si>
  <si>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</si>
  <si>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</si>
  <si>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</si>
  <si>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</si>
  <si>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</si>
  <si>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</si>
  <si>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</si>
  <si>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</si>
  <si>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</si>
  <si>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</si>
  <si>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</si>
  <si>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</si>
  <si>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</si>
  <si>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</si>
  <si>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</si>
  <si>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</si>
  <si>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</si>
  <si>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</si>
  <si>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</si>
  <si>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</si>
  <si>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</si>
  <si>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</si>
  <si>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</si>
  <si>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</si>
  <si>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</si>
  <si>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</si>
  <si>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</si>
  <si>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</si>
  <si>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</si>
  <si>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</si>
  <si>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</si>
  <si>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</si>
  <si>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</si>
  <si>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</si>
  <si>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</si>
  <si>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</si>
  <si>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</si>
  <si>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</si>
  <si>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</si>
  <si>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</si>
  <si>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</si>
  <si>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</si>
  <si>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</si>
  <si>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</si>
  <si>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</si>
  <si>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</si>
  <si>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</si>
  <si>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</si>
  <si>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</si>
  <si>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</si>
  <si>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</si>
  <si>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</si>
  <si>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</si>
  <si>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</si>
  <si>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</si>
  <si>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</si>
  <si>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</si>
  <si>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</si>
  <si>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</si>
  <si>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</si>
  <si>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</si>
  <si>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</si>
  <si>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</si>
  <si>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</si>
  <si>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</si>
  <si>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</si>
  <si>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</si>
  <si>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</si>
  <si>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</si>
  <si>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</si>
  <si>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</si>
  <si>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</si>
  <si>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</si>
  <si>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</si>
  <si>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</si>
  <si>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</si>
  <si>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</si>
  <si>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</si>
  <si>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</si>
  <si>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</si>
  <si>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</si>
  <si>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</si>
  <si>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</si>
  <si>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</si>
  <si>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</si>
  <si>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</si>
  <si>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</si>
  <si>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</si>
  <si>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</si>
  <si>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</si>
  <si>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</si>
  <si>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</si>
  <si>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</si>
  <si>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</si>
  <si>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</si>
  <si>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</si>
  <si>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</si>
  <si>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</si>
  <si>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</si>
  <si>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</si>
  <si>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</si>
  <si>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</si>
  <si>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</si>
  <si>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</si>
  <si>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</si>
  <si>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</si>
  <si>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</si>
  <si>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</si>
  <si>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</si>
  <si>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</si>
  <si>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</si>
  <si>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</si>
  <si>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</si>
  <si>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</si>
  <si>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</si>
  <si>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</si>
  <si>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</si>
  <si>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</si>
  <si>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</si>
  <si>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</si>
  <si>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</si>
  <si>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</si>
  <si>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</si>
  <si>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</si>
  <si>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</si>
  <si>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</si>
  <si>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</si>
  <si>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</si>
  <si>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</si>
  <si>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</si>
  <si>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</si>
  <si>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</si>
  <si>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</si>
  <si>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</si>
  <si>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</si>
  <si>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</si>
  <si>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</si>
  <si>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</si>
  <si>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</si>
  <si>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</si>
  <si>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</si>
  <si>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</si>
  <si>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</si>
  <si>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</si>
  <si>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</si>
  <si>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</si>
  <si>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</si>
  <si>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</si>
  <si>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</si>
  <si>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</si>
  <si>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</si>
  <si>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</si>
  <si>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</si>
  <si>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</si>
  <si>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</si>
  <si>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</si>
  <si>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</si>
  <si>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</si>
  <si>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</si>
  <si>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</si>
  <si>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</si>
  <si>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</si>
  <si>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</si>
  <si>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</si>
  <si>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</si>
  <si>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</si>
  <si>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</si>
  <si>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</si>
  <si>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</si>
  <si>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</si>
  <si>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</si>
  <si>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</si>
  <si>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</si>
  <si>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</si>
  <si>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</si>
  <si>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</si>
  <si>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</si>
  <si>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</si>
  <si>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</si>
  <si>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</si>
  <si>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</si>
  <si>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</si>
  <si>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</si>
  <si>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</si>
  <si>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</si>
  <si>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</si>
  <si>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</si>
  <si>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</si>
  <si>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</si>
  <si>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</si>
  <si>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</si>
  <si>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</si>
  <si>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</si>
  <si>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</si>
  <si>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</si>
  <si>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</si>
  <si>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</si>
  <si>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</si>
  <si>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</si>
  <si>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</si>
  <si>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</si>
  <si>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</si>
  <si>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</si>
  <si>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</si>
  <si>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</si>
  <si>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</si>
  <si>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</si>
  <si>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</si>
  <si>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</si>
  <si>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</si>
  <si>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</si>
  <si>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</si>
  <si>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</si>
  <si>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</si>
  <si>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</si>
  <si>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</si>
  <si>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</si>
  <si>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</si>
  <si>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</si>
  <si>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</si>
  <si>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</si>
  <si>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</si>
  <si>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</si>
  <si>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</si>
  <si>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</si>
  <si>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</si>
  <si>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</si>
  <si>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</si>
  <si>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</si>
  <si>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</si>
  <si>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</si>
  <si>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</si>
  <si>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</si>
  <si>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</si>
  <si>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</si>
  <si>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</si>
  <si>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</si>
  <si>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</si>
  <si>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</si>
  <si>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</si>
  <si>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</si>
  <si>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</si>
  <si>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</si>
  <si>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</si>
  <si>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</si>
  <si>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</si>
  <si>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</si>
  <si>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</si>
  <si>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</si>
  <si>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</si>
  <si>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</si>
  <si>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</si>
  <si>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</si>
  <si>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</si>
  <si>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</si>
  <si>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</si>
  <si>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</si>
  <si>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</si>
  <si>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</si>
  <si>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</si>
  <si>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</si>
  <si>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</si>
  <si>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</si>
  <si>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</si>
  <si>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</si>
  <si>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</si>
  <si>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</si>
  <si>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</si>
  <si>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</si>
  <si>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</si>
  <si>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</si>
  <si>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</si>
  <si>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</si>
  <si>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</si>
  <si>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</si>
  <si>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</si>
  <si>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</si>
  <si>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</si>
  <si>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</si>
  <si>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</si>
  <si>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</si>
  <si>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</si>
  <si>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</si>
  <si>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</si>
  <si>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</si>
  <si>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</si>
  <si>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</si>
  <si>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</si>
  <si>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</si>
  <si>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</si>
  <si>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</si>
  <si>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</si>
  <si>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</si>
  <si>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</si>
  <si>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</si>
  <si>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</si>
  <si>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</si>
  <si>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</si>
  <si>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</si>
  <si>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</si>
  <si>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</si>
  <si>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</si>
  <si>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</si>
  <si>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</si>
  <si>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</si>
  <si>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</si>
  <si>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</si>
  <si>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</si>
  <si>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</si>
  <si>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</si>
  <si>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</si>
  <si>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</si>
  <si>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</si>
  <si>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</si>
  <si>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</si>
  <si>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</si>
  <si>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</si>
  <si>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</si>
  <si>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</si>
  <si>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</si>
  <si>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</si>
  <si>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</si>
  <si>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</si>
  <si>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</si>
  <si>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</si>
  <si>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</si>
  <si>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</si>
  <si>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</si>
  <si>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</si>
  <si>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</si>
  <si>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</si>
  <si>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</si>
  <si>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</si>
  <si>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</si>
  <si>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</si>
  <si>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</si>
  <si>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</si>
  <si>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</si>
  <si>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</si>
  <si>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</si>
  <si>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</si>
  <si>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</si>
  <si>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</si>
  <si>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</si>
  <si>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</si>
  <si>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</si>
  <si>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</si>
  <si>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</si>
  <si>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</si>
  <si>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</si>
  <si>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</si>
  <si>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</si>
  <si>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</si>
  <si>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</si>
  <si>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</si>
  <si>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</si>
  <si>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</si>
  <si>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</si>
  <si>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</si>
  <si>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</si>
  <si>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</si>
  <si>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</si>
  <si>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</si>
  <si>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</si>
  <si>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</si>
  <si>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</si>
  <si>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</si>
  <si>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</si>
  <si>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</si>
  <si>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</si>
  <si>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</si>
  <si>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</si>
  <si>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</si>
  <si>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</si>
  <si>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</si>
  <si>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</si>
  <si>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</si>
  <si>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</si>
  <si>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</si>
  <si>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</si>
  <si>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</si>
  <si>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</si>
  <si>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</si>
  <si>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</si>
  <si>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</si>
  <si>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</si>
  <si>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</si>
  <si>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</si>
  <si>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</si>
  <si>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</si>
  <si>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</si>
  <si>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</si>
  <si>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</si>
  <si>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</si>
  <si>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</si>
  <si>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</si>
  <si>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</si>
  <si>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</si>
  <si>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</si>
  <si>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</si>
  <si>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</si>
  <si>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</si>
  <si>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</si>
  <si>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</si>
  <si>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</si>
  <si>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</si>
  <si>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</si>
  <si>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</si>
  <si>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</si>
  <si>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</si>
  <si>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</si>
  <si>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</si>
  <si>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</si>
  <si>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</si>
  <si>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</si>
  <si>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</si>
  <si>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</si>
  <si>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</si>
  <si>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</si>
  <si>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</si>
  <si>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</si>
  <si>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</si>
  <si>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</si>
  <si>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</si>
  <si>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</si>
  <si>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</si>
  <si>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</si>
  <si>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</si>
  <si>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</si>
  <si>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</si>
  <si>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</si>
  <si>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</si>
  <si>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</si>
  <si>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</si>
  <si>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</si>
  <si>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</si>
  <si>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</si>
  <si>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</si>
  <si>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</si>
  <si>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</si>
  <si>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</si>
  <si>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</si>
  <si>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</si>
  <si>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</si>
  <si>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</si>
  <si>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</si>
  <si>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</si>
  <si>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</si>
  <si>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</si>
  <si>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</si>
  <si>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</si>
  <si>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</si>
  <si>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</si>
  <si>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</si>
  <si>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</si>
  <si>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</si>
  <si>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</si>
  <si>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</si>
  <si>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</si>
  <si>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</si>
  <si>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</si>
  <si>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</si>
  <si>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</si>
  <si>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</si>
  <si>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</si>
  <si>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</si>
  <si>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</si>
  <si>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</si>
  <si>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</si>
  <si>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</si>
  <si>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</si>
  <si>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</si>
  <si>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</si>
  <si>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</si>
  <si>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</si>
  <si>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</si>
  <si>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</si>
  <si>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</si>
  <si>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</si>
  <si>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</si>
  <si>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</si>
  <si>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</si>
  <si>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</si>
  <si>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</si>
  <si>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</si>
  <si>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</si>
  <si>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</si>
  <si>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</si>
  <si>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</si>
  <si>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</si>
  <si>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</si>
  <si>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</si>
  <si>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</si>
  <si>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</si>
  <si>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</si>
  <si>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</si>
  <si>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</si>
  <si>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</si>
  <si>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</si>
  <si>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</si>
  <si>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</si>
  <si>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</si>
  <si>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</si>
  <si>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</si>
  <si>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</si>
  <si>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</si>
  <si>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</si>
  <si>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</si>
  <si>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</si>
  <si>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</si>
  <si>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</si>
  <si>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</si>
  <si>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</si>
  <si>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</si>
  <si>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</si>
  <si>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</si>
  <si>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</si>
  <si>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</si>
  <si>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</si>
  <si>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</si>
  <si>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</si>
  <si>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</si>
  <si>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</si>
  <si>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</si>
  <si>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</si>
  <si>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</si>
  <si>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</si>
  <si>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</si>
  <si>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</si>
  <si>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</si>
  <si>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</si>
  <si>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</si>
  <si>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</si>
  <si>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</si>
  <si>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</si>
  <si>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</si>
  <si>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</si>
  <si>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</si>
  <si>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</si>
  <si>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</si>
  <si>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</si>
  <si>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</si>
  <si>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</si>
  <si>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</si>
  <si>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</si>
  <si>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</si>
  <si>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</si>
  <si>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</si>
  <si>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</si>
  <si>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</si>
  <si>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</si>
  <si>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</si>
  <si>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</si>
  <si>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</si>
  <si>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</si>
  <si>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</si>
  <si>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</si>
  <si>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</si>
  <si>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</si>
  <si>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</si>
  <si>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</si>
  <si>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</si>
  <si>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</si>
  <si>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</si>
  <si>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</si>
  <si>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</si>
  <si>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</si>
  <si>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</si>
  <si>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</si>
  <si>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</si>
  <si>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</si>
  <si>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</si>
  <si>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</si>
  <si>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</si>
  <si>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</si>
  <si>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</si>
  <si>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</si>
  <si>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</si>
  <si>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</si>
  <si>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</si>
  <si>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</si>
  <si>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</si>
  <si>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</si>
  <si>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</si>
  <si>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</si>
  <si>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</si>
  <si>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</si>
  <si>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</si>
  <si>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</si>
  <si>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</si>
  <si>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</si>
  <si>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</si>
  <si>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</si>
  <si>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</si>
  <si>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</si>
  <si>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</si>
  <si>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</si>
  <si>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</si>
  <si>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</si>
  <si>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</si>
  <si>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</si>
  <si>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</si>
  <si>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</si>
  <si>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</si>
  <si>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</si>
  <si>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</si>
  <si>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</si>
  <si>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</si>
  <si>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</si>
  <si>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</si>
  <si>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</si>
  <si>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</si>
  <si>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</si>
  <si>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</si>
  <si>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</si>
  <si>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</si>
  <si>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</si>
  <si>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</si>
  <si>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</si>
  <si>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</si>
  <si>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</si>
  <si>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</si>
  <si>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</si>
  <si>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</si>
  <si>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</si>
  <si>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</si>
  <si>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</si>
  <si>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</si>
  <si>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</si>
  <si>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</si>
  <si>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</si>
  <si>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</si>
  <si>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</si>
  <si>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</si>
  <si>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</si>
  <si>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</si>
  <si>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</si>
  <si>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</si>
  <si>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</si>
  <si>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</si>
  <si>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</si>
  <si>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</si>
  <si>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</si>
  <si>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</si>
  <si>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</si>
  <si>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</si>
  <si>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</si>
  <si>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</si>
  <si>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</si>
  <si>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</si>
  <si>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</si>
  <si>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</si>
  <si>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</si>
  <si>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</si>
  <si>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</si>
  <si>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</si>
  <si>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</si>
  <si>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</si>
  <si>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</si>
  <si>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</si>
  <si>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</si>
  <si>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</si>
  <si>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</si>
  <si>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</si>
  <si>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</si>
  <si>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</si>
  <si>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</si>
  <si>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</si>
  <si>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</si>
  <si>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</si>
  <si>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</si>
  <si>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</si>
  <si>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</si>
  <si>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</si>
  <si>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</si>
  <si>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</si>
  <si>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</si>
  <si>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</si>
  <si>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</si>
  <si>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</si>
  <si>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</si>
  <si>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</si>
  <si>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</si>
  <si>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</si>
  <si>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</si>
  <si>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</si>
  <si>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</si>
  <si>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</si>
  <si>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</si>
  <si>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</si>
  <si>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</si>
  <si>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</si>
  <si>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</si>
  <si>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</si>
  <si>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</si>
  <si>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</si>
  <si>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</si>
  <si>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</si>
  <si>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</si>
  <si>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</si>
  <si>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</si>
  <si>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</si>
  <si>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</si>
  <si>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</si>
  <si>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</si>
  <si>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</si>
  <si>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</si>
  <si>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</si>
  <si>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</si>
  <si>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</si>
  <si>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</si>
  <si>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</si>
  <si>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</si>
  <si>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</si>
  <si>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</si>
  <si>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</si>
  <si>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</si>
  <si>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</si>
  <si>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</si>
  <si>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</si>
  <si>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</si>
  <si>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</si>
  <si>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</si>
  <si>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</si>
  <si>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</si>
  <si>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</si>
  <si>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</si>
  <si>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</si>
  <si>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</si>
  <si>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</si>
  <si>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</si>
  <si>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</si>
  <si>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</si>
  <si>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</si>
  <si>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</si>
  <si>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</si>
  <si>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</si>
  <si>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</si>
  <si>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</si>
  <si>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</si>
  <si>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</si>
  <si>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</si>
  <si>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</si>
  <si>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</si>
  <si>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</si>
  <si>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</si>
  <si>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</si>
  <si>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</si>
  <si>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</si>
  <si>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</si>
  <si>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</si>
  <si>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</si>
  <si>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</si>
  <si>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</si>
  <si>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</si>
  <si>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</si>
  <si>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</si>
  <si>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</si>
  <si>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</si>
  <si>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</si>
  <si>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</si>
  <si>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</si>
  <si>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</si>
  <si>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</si>
  <si>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</si>
  <si>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</si>
  <si>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</si>
  <si>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</si>
  <si>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</si>
  <si>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</si>
  <si>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</si>
  <si>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</si>
  <si>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</si>
  <si>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</si>
  <si>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</si>
  <si>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</si>
  <si>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</si>
  <si>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</si>
  <si>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</si>
  <si>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</si>
  <si>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</si>
  <si>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</si>
  <si>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</si>
  <si>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</si>
  <si>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</si>
  <si>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</si>
  <si>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</si>
  <si>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</si>
  <si>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</si>
  <si>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</si>
  <si>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</si>
  <si>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</si>
  <si>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</si>
  <si>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</si>
  <si>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</si>
  <si>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</si>
  <si>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</si>
  <si>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</si>
  <si>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</si>
  <si>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</si>
  <si>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</si>
  <si>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</si>
  <si>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</si>
  <si>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</si>
  <si>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</si>
  <si>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</si>
  <si>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</si>
  <si>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</si>
  <si>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</si>
  <si>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</si>
  <si>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</si>
  <si>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</si>
  <si>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</si>
  <si>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</si>
  <si>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</si>
  <si>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</si>
  <si>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</si>
  <si>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</si>
  <si>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</si>
  <si>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</si>
  <si>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</si>
  <si>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</si>
  <si>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</si>
  <si>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</si>
  <si>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</si>
  <si>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</si>
  <si>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</si>
  <si>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</si>
  <si>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</si>
  <si>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</si>
  <si>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</si>
  <si>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</si>
  <si>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</si>
  <si>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</si>
  <si>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</si>
  <si>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</si>
  <si>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</si>
  <si>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</si>
  <si>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</si>
  <si>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</si>
  <si>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</si>
  <si>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</si>
  <si>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</si>
  <si>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</si>
  <si>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</si>
  <si>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</si>
  <si>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</si>
  <si>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</si>
  <si>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</si>
  <si>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</si>
  <si>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</si>
  <si>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</si>
  <si>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</si>
  <si>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</si>
  <si>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</si>
  <si>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</si>
  <si>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</si>
  <si>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</si>
  <si>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</si>
  <si>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</si>
  <si>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</si>
  <si>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</si>
  <si>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</si>
  <si>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</si>
  <si>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</si>
  <si>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</si>
  <si>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</si>
  <si>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</si>
  <si>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</si>
  <si>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</si>
  <si>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</si>
  <si>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</si>
  <si>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</si>
  <si>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</si>
  <si>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</si>
  <si>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</si>
  <si>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</si>
  <si>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</si>
  <si>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</si>
  <si>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</si>
  <si>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</si>
  <si>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</si>
  <si>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</si>
  <si>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</si>
  <si>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</si>
  <si>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</si>
  <si>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</si>
  <si>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</si>
  <si>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</si>
  <si>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</si>
  <si>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</si>
  <si>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</si>
  <si>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</si>
  <si>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</si>
  <si>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</si>
  <si>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</si>
  <si>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</si>
  <si>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</si>
  <si>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</si>
  <si>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</si>
  <si>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</si>
  <si>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</si>
  <si>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</si>
  <si>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</si>
  <si>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</si>
  <si>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</si>
  <si>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</si>
  <si>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</si>
  <si>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</si>
  <si>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</si>
  <si>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</si>
  <si>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</si>
  <si>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</si>
  <si>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</si>
  <si>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</si>
  <si>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</si>
  <si>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</si>
  <si>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</si>
  <si>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</si>
  <si>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</si>
  <si>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</si>
  <si>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</si>
  <si>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</si>
  <si>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</si>
  <si>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</si>
  <si>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</si>
  <si>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</si>
  <si>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</si>
  <si>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</si>
  <si>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</si>
  <si>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</si>
  <si>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</si>
  <si>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</si>
  <si>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</si>
  <si>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</si>
  <si>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</si>
  <si>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</si>
  <si>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</si>
  <si>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</si>
  <si>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</si>
  <si>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</si>
  <si>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</si>
  <si>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</si>
  <si>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</si>
  <si>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</si>
  <si>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</si>
  <si>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</si>
  <si>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</si>
  <si>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</si>
  <si>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</si>
  <si>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</si>
  <si>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</si>
  <si>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</si>
  <si>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</si>
  <si>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</si>
  <si>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</si>
  <si>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</si>
  <si>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</si>
  <si>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</si>
  <si>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</si>
  <si>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</si>
  <si>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</si>
  <si>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</si>
  <si>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</si>
  <si>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</si>
  <si>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</si>
  <si>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</si>
  <si>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</si>
  <si>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</si>
  <si>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</si>
  <si>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</si>
  <si>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</si>
  <si>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</si>
  <si>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</si>
  <si>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</si>
  <si>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</si>
  <si>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</si>
  <si>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</si>
  <si>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</si>
  <si>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</si>
  <si>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</si>
  <si>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</si>
  <si>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</si>
  <si>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</si>
  <si>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</si>
  <si>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</si>
  <si>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</si>
  <si>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</si>
  <si>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</si>
  <si>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</si>
  <si>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</si>
  <si>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</si>
  <si>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</si>
  <si>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</si>
  <si>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</si>
  <si>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</si>
  <si>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</si>
  <si>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</si>
  <si>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</si>
  <si>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</si>
  <si>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</si>
  <si>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</si>
  <si>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</si>
  <si>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</si>
  <si>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</si>
  <si>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</si>
  <si>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</si>
  <si>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</si>
  <si>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</si>
  <si>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</si>
  <si>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</si>
  <si>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</si>
  <si>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</si>
  <si>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</si>
  <si>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</si>
  <si>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</si>
  <si>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</si>
  <si>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</si>
  <si>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</si>
  <si>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</si>
  <si>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</si>
  <si>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</si>
  <si>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</si>
  <si>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</si>
  <si>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</si>
  <si>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</si>
  <si>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</si>
  <si>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</si>
  <si>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</si>
  <si>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</si>
  <si>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</si>
  <si>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</si>
  <si>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</si>
  <si>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</si>
  <si>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</si>
  <si>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</si>
  <si>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</si>
  <si>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</si>
  <si>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</si>
  <si>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</si>
  <si>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</si>
  <si>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</si>
  <si>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</si>
  <si>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</si>
  <si>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</si>
  <si>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</si>
  <si>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</si>
  <si>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</si>
  <si>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</si>
  <si>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</si>
  <si>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</si>
  <si>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</si>
  <si>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</si>
  <si>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</si>
  <si>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</si>
  <si>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</si>
  <si>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</si>
  <si>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</si>
  <si>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</si>
  <si>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</si>
  <si>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</si>
  <si>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</si>
  <si>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</si>
  <si>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</si>
  <si>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</si>
  <si>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</si>
  <si>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</si>
  <si>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</si>
  <si>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</si>
  <si>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</si>
  <si>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</si>
  <si>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</si>
  <si>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</si>
  <si>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</si>
  <si>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</si>
  <si>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</si>
  <si>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</si>
  <si>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</si>
  <si>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</si>
  <si>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</si>
  <si>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</si>
  <si>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</si>
  <si>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</si>
  <si>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</si>
  <si>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</si>
  <si>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</si>
  <si>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</si>
  <si>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</si>
  <si>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</si>
  <si>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</si>
  <si>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</si>
  <si>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</si>
  <si>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</si>
  <si>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</si>
  <si>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</si>
  <si>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</si>
  <si>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</si>
  <si>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</si>
  <si>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</si>
  <si>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</si>
  <si>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</si>
  <si>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</si>
  <si>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</si>
  <si>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</si>
  <si>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</si>
  <si>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</si>
  <si>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</si>
  <si>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</si>
  <si>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</si>
  <si>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</si>
  <si>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</si>
  <si>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</si>
  <si>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</si>
  <si>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</si>
  <si>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</si>
  <si>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</si>
  <si>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</si>
  <si>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</si>
  <si>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</si>
  <si>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</si>
  <si>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</si>
  <si>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</si>
  <si>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</si>
  <si>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</si>
  <si>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</si>
  <si>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</si>
  <si>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</si>
  <si>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</si>
  <si>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</si>
  <si>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</si>
  <si>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</si>
  <si>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</si>
  <si>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</si>
  <si>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</si>
  <si>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</si>
  <si>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</si>
  <si>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</si>
  <si>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</si>
  <si>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</si>
  <si>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</si>
  <si>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</si>
  <si>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</si>
  <si>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</si>
  <si>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</si>
  <si>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</si>
  <si>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</si>
  <si>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</si>
  <si>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</si>
  <si>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</si>
  <si>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</si>
  <si>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</si>
  <si>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</si>
  <si>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</si>
  <si>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</si>
  <si>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</si>
  <si>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</si>
  <si>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</si>
  <si>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</si>
  <si>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</si>
  <si>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</si>
  <si>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</si>
  <si>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</si>
  <si>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</si>
  <si>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</si>
  <si>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</si>
  <si>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</si>
  <si>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</si>
  <si>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</si>
  <si>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</si>
  <si>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</si>
  <si>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</si>
  <si>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</si>
  <si>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</si>
  <si>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</si>
  <si>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</si>
  <si>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</si>
  <si>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</si>
  <si>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</si>
  <si>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</si>
  <si>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</si>
  <si>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</si>
  <si>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</si>
  <si>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</si>
  <si>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</si>
  <si>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</si>
  <si>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</si>
  <si>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</si>
  <si>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</si>
  <si>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</si>
  <si>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</si>
  <si>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</si>
  <si>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</si>
  <si>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</si>
  <si>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</si>
  <si>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</si>
  <si>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</si>
  <si>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</si>
  <si>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</si>
  <si>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</si>
  <si>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</si>
  <si>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</si>
  <si>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</si>
  <si>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</si>
  <si>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</si>
  <si>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</si>
  <si>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</si>
  <si>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</si>
  <si>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</si>
  <si>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</si>
  <si>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</si>
  <si>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</si>
  <si>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</si>
  <si>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</si>
  <si>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</si>
  <si>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</si>
  <si>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</si>
  <si>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</si>
  <si>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</si>
  <si>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</si>
  <si>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</si>
  <si>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</si>
  <si>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</si>
  <si>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</si>
  <si>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</si>
  <si>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</si>
  <si>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</si>
  <si>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</si>
  <si>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</si>
  <si>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</si>
  <si>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</si>
  <si>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</si>
  <si>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</si>
  <si>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</si>
  <si>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</si>
  <si>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</si>
  <si>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</si>
  <si>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</si>
  <si>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</si>
  <si>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</si>
  <si>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</si>
  <si>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</si>
  <si>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</si>
  <si>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</si>
  <si>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</si>
  <si>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</si>
  <si>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</si>
  <si>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</si>
  <si>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</si>
  <si>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</si>
  <si>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</si>
  <si>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</si>
  <si>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</si>
  <si>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</si>
  <si>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</si>
  <si>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</si>
  <si>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</si>
  <si>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</si>
  <si>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</si>
  <si>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</si>
  <si>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</si>
  <si>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</si>
  <si>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</si>
  <si>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</si>
  <si>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</si>
  <si>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</si>
  <si>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</si>
  <si>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</si>
  <si>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</si>
  <si>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</si>
  <si>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</si>
  <si>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</si>
  <si>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</si>
  <si>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</si>
  <si>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</si>
  <si>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</si>
  <si>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</si>
  <si>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</si>
  <si>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</si>
  <si>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</si>
  <si>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</si>
  <si>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</si>
  <si>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</si>
  <si>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</si>
  <si>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</si>
  <si>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</si>
  <si>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</si>
  <si>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</si>
  <si>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</si>
  <si>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</si>
  <si>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</si>
  <si>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</si>
  <si>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</si>
  <si>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</si>
  <si>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</si>
  <si>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</si>
  <si>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</si>
  <si>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</si>
  <si>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</si>
  <si>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</si>
  <si>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</si>
  <si>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</si>
  <si>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</si>
  <si>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</si>
  <si>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</si>
  <si>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</si>
  <si>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</si>
  <si>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</si>
  <si>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</si>
  <si>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</si>
  <si>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</si>
  <si>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</si>
  <si>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</si>
  <si>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</si>
  <si>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</si>
  <si>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</si>
  <si>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</si>
  <si>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</si>
  <si>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</si>
  <si>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</si>
  <si>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</si>
  <si>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</si>
  <si>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</si>
  <si>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</si>
  <si>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</si>
  <si>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</si>
  <si>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</si>
  <si>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</si>
  <si>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</si>
  <si>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</si>
  <si>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</si>
  <si>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</si>
  <si>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</si>
  <si>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</si>
  <si>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</si>
  <si>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</si>
  <si>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</si>
  <si>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</si>
  <si>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</si>
  <si>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</si>
  <si>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</si>
  <si>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</si>
  <si>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</si>
  <si>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</si>
  <si>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</si>
  <si>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</si>
  <si>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</si>
  <si>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</si>
  <si>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</si>
  <si>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</si>
  <si>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</si>
  <si>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</si>
  <si>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</si>
  <si>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</si>
  <si>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</si>
  <si>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</si>
  <si>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</si>
  <si>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</si>
  <si>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</si>
  <si>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</si>
  <si>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</si>
  <si>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</si>
  <si>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</si>
  <si>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</si>
  <si>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</si>
  <si>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</si>
  <si>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</si>
  <si>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</si>
  <si>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</si>
  <si>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</si>
  <si>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</si>
  <si>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</si>
  <si>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</si>
  <si>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</si>
  <si>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</si>
  <si>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</si>
  <si>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</si>
  <si>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</si>
  <si>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</si>
  <si>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</si>
  <si>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</si>
  <si>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</si>
  <si>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</si>
  <si>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</si>
  <si>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</si>
  <si>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</si>
  <si>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</si>
  <si>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</si>
  <si>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</si>
  <si>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</si>
  <si>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</si>
  <si>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</si>
  <si>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</si>
  <si>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</si>
  <si>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</si>
  <si>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</si>
  <si>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</si>
  <si>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</si>
  <si>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</si>
  <si>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</si>
  <si>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</si>
  <si>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</si>
  <si>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</si>
  <si>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</si>
  <si>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</si>
  <si>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</si>
  <si>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</si>
  <si>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</si>
  <si>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</si>
  <si>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</si>
  <si>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</si>
  <si>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</si>
  <si>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</si>
  <si>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</si>
  <si>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</si>
  <si>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</si>
  <si>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</si>
  <si>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</si>
  <si>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</si>
  <si>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</si>
  <si>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</si>
  <si>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</si>
  <si>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</si>
  <si>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</si>
  <si>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</si>
  <si>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</si>
  <si>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</si>
  <si>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</si>
  <si>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</si>
  <si>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</si>
  <si>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</si>
  <si>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</si>
  <si>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</si>
  <si>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</si>
  <si>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</si>
  <si>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</si>
  <si>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</si>
  <si>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</si>
  <si>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</si>
  <si>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</si>
  <si>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</si>
  <si>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</si>
  <si>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</si>
  <si>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</si>
  <si>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</si>
  <si>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</si>
  <si>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</si>
  <si>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</si>
  <si>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</si>
  <si>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</si>
  <si>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</si>
  <si>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</si>
  <si>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</si>
  <si>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</si>
  <si>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</si>
  <si>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</si>
  <si>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</si>
  <si>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</si>
  <si>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</si>
  <si>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</si>
  <si>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</si>
  <si>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</si>
  <si>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</si>
  <si>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</si>
  <si>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</si>
  <si>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</si>
  <si>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</si>
  <si>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</si>
  <si>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</si>
  <si>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</si>
  <si>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</si>
  <si>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</si>
  <si>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</si>
  <si>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</si>
  <si>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</si>
  <si>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</si>
  <si>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</si>
  <si>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</si>
  <si>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</si>
  <si>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</si>
  <si>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</si>
  <si>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</si>
  <si>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</si>
  <si>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</si>
  <si>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</si>
  <si>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</si>
  <si>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</si>
  <si>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</si>
  <si>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</si>
  <si>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</si>
  <si>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</si>
  <si>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</si>
  <si>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</si>
  <si>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</si>
  <si>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</si>
  <si>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</si>
  <si>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</si>
  <si>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</si>
  <si>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</si>
  <si>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</si>
  <si>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</si>
  <si>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</si>
  <si>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</si>
  <si>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</si>
  <si>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</si>
  <si>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</si>
  <si>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</si>
  <si>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</si>
  <si>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</si>
  <si>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</si>
  <si>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</si>
  <si>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</si>
  <si>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</si>
  <si>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</si>
  <si>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</si>
  <si>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</si>
  <si>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</si>
  <si>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</si>
  <si>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</si>
  <si>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</si>
  <si>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</si>
  <si>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</si>
  <si>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</si>
  <si>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</si>
  <si>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</si>
  <si>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</si>
  <si>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</si>
  <si>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</si>
  <si>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</si>
  <si>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</si>
  <si>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</si>
  <si>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</si>
  <si>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</si>
  <si>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</si>
  <si>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</si>
  <si>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</si>
  <si>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</si>
  <si>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</si>
  <si>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</si>
  <si>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</si>
  <si>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</si>
  <si>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</si>
  <si>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</si>
  <si>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</si>
  <si>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</si>
  <si>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</si>
  <si>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</si>
  <si>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</si>
  <si>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</si>
  <si>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</si>
  <si>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</si>
  <si>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</si>
  <si>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</si>
  <si>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</si>
  <si>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</si>
  <si>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</si>
  <si>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</si>
  <si>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</si>
  <si>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</si>
  <si>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</si>
  <si>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</si>
  <si>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</si>
  <si>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</si>
  <si>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</si>
  <si>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</si>
  <si>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</si>
  <si>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</si>
  <si>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</si>
  <si>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</si>
  <si>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</si>
  <si>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</si>
  <si>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</si>
  <si>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</si>
  <si>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</si>
  <si>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</si>
  <si>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</si>
  <si>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</si>
  <si>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</si>
  <si>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</si>
  <si>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</si>
  <si>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</si>
  <si>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</si>
  <si>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</si>
  <si>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</si>
  <si>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</si>
  <si>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</si>
  <si>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</si>
  <si>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</si>
  <si>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</si>
  <si>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</si>
  <si>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</si>
  <si>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</si>
  <si>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</si>
  <si>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</si>
  <si>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</si>
  <si>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</si>
  <si>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</si>
  <si>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</si>
  <si>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</si>
  <si>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</si>
  <si>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</si>
  <si>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</si>
  <si>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</si>
  <si>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</si>
  <si>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</si>
  <si>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</si>
  <si>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</si>
  <si>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</si>
  <si>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</si>
  <si>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</si>
  <si>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</si>
  <si>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</si>
  <si>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</si>
  <si>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</si>
  <si>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</si>
  <si>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</si>
  <si>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</si>
  <si>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</si>
  <si>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</si>
  <si>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</si>
  <si>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</si>
  <si>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</si>
  <si>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</si>
  <si>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</si>
  <si>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</si>
  <si>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</si>
  <si>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</si>
  <si>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</si>
  <si>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</si>
  <si>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</si>
  <si>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</si>
  <si>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</si>
  <si>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</si>
  <si>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</si>
  <si>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</si>
  <si>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</si>
  <si>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</si>
  <si>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</si>
  <si>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</si>
  <si>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</si>
  <si>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</si>
  <si>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</si>
  <si>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</si>
  <si>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</si>
  <si>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</si>
  <si>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</si>
  <si>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</si>
  <si>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</si>
  <si>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</si>
  <si>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</si>
  <si>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</si>
  <si>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</si>
  <si>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</si>
  <si>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</si>
  <si>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</si>
  <si>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</si>
  <si>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</si>
  <si>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</si>
  <si>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</si>
  <si>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</si>
  <si>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</si>
  <si>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</si>
  <si>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</si>
  <si>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</si>
  <si>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</si>
  <si>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</si>
  <si>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</si>
  <si>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</si>
  <si>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</si>
  <si>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</si>
  <si>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</si>
  <si>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</si>
  <si>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</si>
  <si>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</si>
  <si>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</si>
  <si>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</si>
  <si>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</si>
  <si>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</si>
  <si>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</si>
  <si>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</si>
  <si>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</si>
  <si>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</si>
  <si>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</si>
  <si>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</si>
  <si>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</si>
  <si>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</si>
  <si>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</si>
  <si>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</si>
  <si>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</si>
  <si>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</si>
  <si>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</si>
  <si>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</si>
  <si>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</si>
  <si>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</si>
  <si>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</si>
  <si>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</si>
  <si>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</si>
  <si>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</si>
  <si>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</si>
  <si>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</si>
  <si>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</si>
  <si>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</si>
  <si>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</si>
  <si>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</si>
  <si>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</si>
  <si>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</si>
  <si>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</si>
  <si>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</si>
  <si>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</si>
  <si>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</si>
  <si>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</si>
  <si>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</si>
  <si>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</si>
  <si>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</si>
  <si>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</si>
  <si>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</si>
  <si>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</si>
  <si>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</si>
  <si>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</si>
  <si>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</si>
  <si>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</si>
  <si>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</si>
  <si>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</si>
  <si>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</si>
  <si>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</si>
  <si>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</si>
  <si>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</si>
  <si>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</si>
  <si>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</si>
  <si>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</si>
  <si>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</si>
  <si>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</si>
  <si>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</si>
  <si>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</si>
  <si>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</si>
  <si>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</si>
  <si>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</si>
  <si>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</si>
  <si>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</si>
  <si>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</si>
  <si>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</si>
  <si>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</si>
  <si>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</si>
  <si>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</si>
  <si>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</si>
  <si>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</si>
  <si>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</si>
  <si>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</si>
  <si>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</si>
  <si>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</si>
  <si>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</si>
  <si>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</si>
  <si>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</si>
  <si>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</si>
  <si>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</si>
  <si>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</si>
  <si>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</si>
  <si>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</si>
  <si>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</si>
  <si>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</si>
  <si>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</si>
  <si>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</si>
  <si>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</si>
  <si>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</si>
  <si>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</si>
  <si>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</si>
  <si>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</si>
  <si>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</si>
  <si>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</si>
  <si>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</si>
  <si>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</si>
  <si>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</si>
  <si>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</si>
  <si>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</si>
  <si>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</si>
  <si>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</si>
  <si>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</si>
  <si>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</si>
  <si>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</si>
  <si>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</si>
  <si>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</si>
  <si>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</si>
  <si>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</si>
  <si>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</si>
  <si>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</si>
  <si>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</si>
  <si>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</si>
  <si>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</si>
  <si>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</si>
  <si>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</si>
  <si>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</si>
  <si>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</si>
  <si>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</si>
  <si>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</si>
  <si>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</si>
  <si>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</si>
  <si>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</si>
  <si>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</si>
  <si>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</si>
  <si>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</si>
  <si>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</si>
  <si>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</si>
  <si>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</si>
  <si>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</si>
  <si>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</si>
  <si>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</si>
  <si>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</si>
  <si>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</si>
  <si>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</si>
  <si>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</si>
  <si>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</si>
  <si>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</si>
  <si>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</si>
  <si>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</si>
  <si>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</si>
  <si>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</si>
  <si>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</si>
  <si>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</si>
  <si>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</si>
  <si>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</si>
  <si>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</si>
  <si>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</si>
  <si>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</si>
  <si>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</si>
  <si>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</si>
  <si>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</si>
  <si>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</si>
  <si>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</si>
  <si>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</si>
  <si>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</si>
  <si>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</si>
  <si>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</si>
  <si>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</si>
  <si>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</si>
  <si>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</si>
  <si>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</si>
  <si>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</si>
  <si>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</si>
  <si>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</si>
  <si>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</si>
  <si>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</si>
  <si>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</si>
  <si>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</si>
  <si>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</si>
  <si>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</si>
  <si>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</si>
  <si>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</si>
  <si>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</si>
  <si>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</si>
  <si>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</si>
  <si>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</si>
  <si>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</si>
  <si>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</si>
  <si>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</si>
  <si>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</si>
  <si>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</si>
  <si>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</si>
  <si>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</si>
  <si>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</si>
  <si>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</si>
  <si>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</si>
  <si>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</si>
  <si>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</si>
  <si>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</si>
  <si>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</si>
  <si>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</si>
  <si>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</si>
  <si>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</si>
  <si>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</si>
  <si>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</si>
  <si>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</si>
  <si>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</si>
  <si>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</si>
  <si>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</si>
  <si>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</si>
  <si>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</si>
  <si>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</si>
  <si>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</si>
  <si>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</si>
  <si>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</si>
  <si>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</si>
  <si>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</si>
  <si>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</si>
  <si>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</si>
  <si>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</si>
  <si>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</si>
  <si>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</si>
  <si>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</si>
  <si>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</si>
  <si>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</si>
  <si>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</si>
  <si>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</si>
  <si>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</si>
  <si>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</si>
  <si>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</si>
  <si>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</si>
  <si>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</si>
  <si>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</si>
  <si>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</si>
  <si>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</si>
  <si>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</si>
  <si>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</si>
  <si>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</si>
  <si>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</si>
  <si>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</si>
  <si>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</si>
  <si>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</si>
  <si>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</si>
  <si>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</si>
  <si>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</si>
  <si>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</si>
  <si>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</si>
  <si>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</si>
  <si>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</si>
  <si>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</si>
  <si>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</si>
  <si>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</si>
  <si>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</si>
  <si>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</si>
  <si>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</si>
  <si>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</si>
  <si>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</si>
  <si>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</si>
  <si>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</si>
  <si>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</si>
  <si>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</si>
  <si>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</si>
  <si>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</si>
  <si>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</si>
  <si>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</si>
  <si>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</si>
  <si>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</si>
  <si>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</si>
  <si>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</si>
  <si>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</si>
  <si>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</si>
  <si>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</si>
  <si>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</si>
  <si>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</si>
  <si>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</si>
  <si>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</si>
  <si>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</si>
  <si>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</si>
  <si>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</si>
  <si>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</si>
  <si>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</si>
  <si>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</si>
  <si>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</si>
  <si>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</si>
  <si>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</si>
  <si>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</si>
  <si>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</si>
  <si>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</si>
  <si>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</si>
  <si>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</si>
  <si>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</si>
  <si>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</si>
  <si>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</si>
  <si>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</si>
  <si>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</si>
  <si>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</si>
  <si>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</si>
  <si>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</si>
  <si>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</si>
  <si>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</si>
  <si>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</si>
  <si>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</si>
  <si>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</si>
  <si>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</si>
  <si>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</si>
  <si>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</si>
  <si>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</si>
  <si>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</si>
  <si>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</si>
  <si>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</si>
  <si>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</si>
  <si>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</si>
  <si>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</si>
  <si>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</si>
  <si>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</si>
  <si>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</si>
  <si>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</si>
  <si>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</si>
  <si>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</si>
  <si>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</si>
  <si>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</si>
  <si>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</si>
  <si>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</si>
  <si>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</si>
  <si>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</si>
  <si>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</si>
  <si>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</si>
  <si>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</si>
  <si>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</si>
  <si>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</si>
  <si>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</si>
  <si>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</si>
  <si>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</si>
  <si>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</si>
  <si>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</si>
  <si>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</si>
  <si>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</si>
  <si>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</si>
  <si>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</si>
  <si>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</si>
  <si>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</si>
  <si>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</si>
  <si>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</si>
  <si>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</si>
  <si>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</si>
  <si>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</si>
  <si>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</si>
  <si>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</si>
  <si>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</si>
  <si>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</si>
  <si>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</si>
  <si>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</si>
  <si>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</si>
  <si>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</si>
  <si>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</si>
  <si>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</si>
  <si>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</si>
  <si>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</si>
  <si>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</si>
  <si>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</si>
  <si>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</si>
  <si>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</si>
  <si>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</si>
  <si>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</si>
  <si>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</si>
  <si>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</si>
  <si>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</si>
  <si>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</si>
  <si>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</si>
  <si>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</si>
  <si>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</si>
  <si>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</si>
  <si>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</si>
  <si>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</si>
  <si>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</si>
  <si>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</si>
  <si>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</si>
  <si>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</si>
  <si>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</si>
  <si>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</si>
  <si>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</si>
  <si>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</si>
  <si>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</si>
  <si>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</si>
  <si>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</si>
  <si>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</si>
  <si>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</si>
  <si>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</si>
  <si>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</si>
  <si>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</si>
  <si>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</si>
  <si>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</si>
  <si>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</si>
  <si>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</si>
  <si>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</si>
  <si>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</si>
  <si>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</si>
  <si>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</si>
  <si>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</si>
  <si>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</si>
  <si>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</si>
  <si>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</si>
  <si>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</si>
  <si>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</si>
  <si>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</si>
  <si>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</si>
  <si>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</si>
  <si>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</si>
  <si>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</si>
  <si>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</si>
  <si>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</si>
  <si>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</si>
  <si>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</si>
  <si>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</si>
  <si>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</si>
  <si>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</si>
  <si>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</si>
  <si>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</si>
  <si>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</si>
  <si>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</si>
  <si>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</si>
  <si>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</si>
  <si>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</si>
  <si>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</si>
  <si>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</si>
  <si>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</si>
  <si>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</si>
  <si>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</si>
  <si>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</si>
  <si>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</si>
  <si>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</si>
  <si>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</si>
  <si>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</si>
  <si>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</si>
  <si>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</si>
  <si>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</si>
  <si>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</si>
  <si>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</si>
  <si>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</si>
  <si>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</si>
  <si>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</si>
  <si>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</si>
  <si>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</si>
  <si>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</si>
  <si>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</si>
  <si>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</si>
  <si>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</si>
  <si>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</si>
  <si>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</si>
  <si>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</si>
  <si>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</si>
  <si>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</si>
  <si>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</si>
  <si>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</si>
  <si>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</si>
  <si>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</si>
  <si>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</si>
  <si>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</si>
  <si>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</si>
  <si>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</si>
  <si>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</si>
  <si>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</si>
  <si>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</si>
  <si>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</si>
  <si>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</si>
  <si>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</si>
  <si>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</si>
  <si>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</si>
  <si>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</si>
  <si>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</si>
  <si>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</si>
  <si>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</si>
  <si>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</si>
  <si>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</si>
  <si>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</si>
  <si>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</si>
  <si>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</si>
  <si>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</si>
  <si>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</si>
  <si>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</si>
  <si>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</si>
  <si>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</si>
  <si>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</si>
  <si>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</si>
  <si>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</si>
  <si>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</si>
  <si>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</si>
  <si>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</si>
  <si>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</si>
  <si>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</si>
  <si>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</si>
  <si>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</si>
  <si>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</si>
  <si>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</si>
  <si>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</si>
  <si>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</si>
  <si>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</si>
  <si>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</si>
  <si>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</si>
  <si>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</si>
  <si>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</si>
  <si>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</si>
  <si>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</si>
  <si>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</si>
  <si>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</si>
  <si>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</si>
  <si>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</si>
  <si>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</si>
  <si>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</si>
  <si>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</si>
  <si>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</si>
  <si>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</si>
  <si>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</si>
  <si>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</si>
  <si>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</si>
  <si>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</si>
  <si>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</si>
  <si>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</si>
  <si>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</si>
  <si>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</si>
  <si>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</si>
  <si>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</si>
  <si>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</si>
  <si>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</si>
  <si>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</si>
  <si>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</si>
  <si>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</si>
  <si>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</si>
  <si>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</si>
  <si>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</si>
  <si>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</si>
  <si>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</si>
  <si>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</si>
  <si>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</si>
  <si>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</si>
  <si>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</si>
  <si>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</si>
  <si>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</si>
  <si>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</si>
  <si>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</si>
  <si>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</si>
  <si>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</si>
  <si>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</si>
  <si>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</si>
  <si>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</si>
  <si>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</si>
  <si>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</si>
  <si>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</si>
  <si>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</si>
  <si>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</si>
  <si>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</si>
  <si>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</si>
  <si>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</si>
  <si>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</si>
  <si>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</si>
  <si>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</si>
  <si>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</si>
  <si>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</si>
  <si>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</si>
  <si>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</si>
  <si>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</si>
  <si>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</si>
  <si>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</si>
  <si>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</si>
  <si>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</si>
  <si>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</si>
  <si>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</si>
  <si>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</si>
  <si>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</si>
  <si>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</si>
  <si>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</si>
  <si>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</si>
  <si>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</si>
  <si>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</si>
  <si>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</si>
  <si>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</si>
  <si>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</si>
  <si>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</si>
  <si>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</si>
  <si>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</si>
  <si>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</si>
  <si>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</si>
  <si>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</si>
  <si>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</si>
  <si>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</si>
  <si>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</si>
  <si>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</si>
  <si>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</si>
  <si>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</si>
  <si>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</si>
  <si>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</si>
  <si>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</si>
  <si>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</si>
  <si>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</si>
  <si>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</si>
  <si>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</si>
  <si>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</si>
  <si>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</si>
  <si>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</si>
  <si>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</si>
  <si>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</si>
  <si>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</si>
  <si>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</si>
  <si>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</si>
  <si>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</si>
  <si>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</si>
  <si>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</si>
  <si>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</si>
  <si>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</si>
  <si>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</si>
  <si>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</si>
  <si>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</si>
  <si>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</si>
  <si>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</si>
  <si>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</si>
  <si>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</si>
  <si>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</si>
  <si>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</si>
  <si>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</si>
  <si>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</si>
  <si>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</si>
  <si>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</si>
  <si>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</si>
  <si>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</si>
  <si>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</si>
  <si>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</si>
  <si>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</si>
  <si>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</si>
  <si>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</si>
  <si>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</si>
  <si>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</si>
  <si>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</si>
  <si>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</si>
  <si>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</si>
  <si>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</si>
  <si>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</si>
  <si>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</si>
  <si>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</si>
  <si>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</si>
  <si>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</si>
  <si>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</si>
  <si>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</si>
  <si>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</si>
  <si>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</si>
  <si>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</si>
  <si>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</si>
  <si>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</si>
  <si>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</si>
  <si>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</si>
  <si>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</si>
  <si>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</si>
  <si>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</si>
  <si>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</si>
  <si>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</si>
  <si>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</si>
  <si>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</si>
  <si>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</si>
  <si>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</si>
  <si>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</si>
  <si>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</si>
  <si>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</si>
  <si>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</si>
  <si>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</si>
  <si>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</si>
  <si>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</si>
  <si>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</si>
  <si>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</si>
  <si>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</si>
  <si>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</si>
  <si>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</si>
  <si>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</si>
  <si>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</si>
  <si>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</si>
  <si>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</si>
  <si>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</si>
  <si>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</si>
  <si>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</si>
  <si>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</si>
  <si>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</si>
  <si>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</si>
  <si>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</si>
  <si>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</si>
  <si>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</si>
  <si>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</si>
  <si>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</si>
  <si>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</si>
  <si>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</si>
  <si>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</si>
  <si>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</si>
  <si>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</si>
  <si>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</si>
  <si>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</si>
  <si>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</si>
  <si>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</si>
  <si>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</si>
  <si>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</si>
  <si>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</si>
  <si>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</si>
  <si>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</si>
  <si>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</si>
  <si>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</si>
  <si>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</si>
  <si>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</si>
  <si>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</si>
  <si>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</si>
  <si>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</si>
  <si>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</si>
  <si>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</si>
  <si>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</si>
  <si>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</si>
  <si>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</si>
  <si>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</si>
  <si>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</si>
  <si>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</si>
  <si>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</si>
  <si>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</si>
  <si>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</si>
  <si>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</si>
  <si>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</si>
  <si>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</si>
  <si>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</si>
  <si>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</si>
  <si>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</si>
  <si>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</si>
  <si>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</si>
  <si>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</si>
  <si>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</si>
  <si>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</si>
  <si>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</si>
  <si>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</si>
  <si>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</si>
  <si>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</si>
  <si>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</si>
  <si>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</si>
  <si>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</si>
  <si>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</si>
  <si>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</si>
  <si>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</si>
  <si>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</si>
  <si>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</si>
  <si>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</si>
  <si>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</si>
  <si>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</si>
  <si>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</si>
  <si>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</si>
  <si>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</si>
  <si>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</si>
  <si>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</si>
  <si>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</si>
  <si>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</si>
  <si>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</si>
  <si>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</si>
  <si>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</si>
  <si>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</si>
  <si>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</si>
  <si>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</si>
  <si>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</si>
  <si>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</si>
  <si>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</si>
  <si>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</si>
  <si>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</si>
  <si>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</si>
  <si>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</si>
  <si>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</si>
  <si>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</si>
  <si>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</si>
  <si>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</si>
  <si>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</si>
  <si>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</si>
  <si>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</si>
  <si>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</si>
  <si>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</si>
  <si>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</si>
  <si>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</si>
  <si>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</si>
  <si>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</si>
  <si>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</si>
  <si>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</si>
  <si>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</si>
  <si>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</si>
  <si>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</si>
  <si>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</si>
  <si>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</si>
  <si>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</si>
  <si>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</si>
  <si>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</si>
  <si>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</si>
  <si>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</si>
  <si>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</si>
  <si>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</si>
  <si>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</si>
  <si>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</si>
  <si>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</si>
  <si>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</si>
  <si>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</si>
  <si>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</si>
  <si>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</si>
  <si>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</si>
  <si>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</si>
  <si>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</si>
  <si>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</si>
  <si>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</si>
  <si>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</si>
  <si>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</si>
  <si>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</si>
  <si>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</si>
  <si>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</si>
  <si>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</si>
  <si>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</si>
  <si>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</si>
  <si>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</si>
  <si>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</si>
  <si>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</si>
  <si>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</si>
  <si>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</si>
  <si>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</si>
  <si>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</si>
  <si>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</si>
  <si>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</si>
  <si>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</si>
  <si>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</si>
  <si>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</si>
  <si>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</si>
  <si>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</si>
  <si>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</si>
  <si>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</si>
  <si>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</si>
  <si>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</si>
  <si>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</si>
  <si>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</si>
  <si>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</si>
  <si>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</si>
  <si>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</si>
  <si>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</si>
  <si>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</si>
  <si>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</si>
  <si>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</si>
  <si>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</si>
  <si>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</si>
  <si>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</si>
  <si>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</si>
  <si>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</si>
  <si>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</si>
  <si>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</si>
  <si>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</si>
  <si>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</si>
  <si>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</si>
  <si>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</si>
  <si>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</si>
  <si>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</si>
  <si>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</si>
  <si>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</si>
  <si>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</si>
  <si>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</si>
  <si>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</si>
  <si>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</si>
  <si>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</si>
  <si>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</si>
  <si>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</si>
  <si>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</si>
  <si>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</si>
  <si>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</si>
  <si>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</si>
  <si>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</si>
  <si>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</si>
  <si>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</si>
  <si>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</si>
  <si>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</si>
  <si>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</si>
  <si>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</si>
  <si>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</si>
  <si>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</si>
  <si>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</si>
  <si>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</si>
  <si>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</si>
  <si>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</si>
  <si>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</si>
  <si>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</si>
  <si>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</si>
  <si>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</si>
  <si>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</si>
  <si>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</si>
  <si>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</si>
  <si>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</si>
  <si>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</si>
  <si>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</si>
  <si>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</si>
  <si>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</si>
  <si>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</si>
  <si>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</si>
  <si>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</si>
  <si>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</si>
  <si>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</si>
  <si>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</si>
  <si>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</si>
  <si>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</si>
  <si>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</si>
  <si>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</si>
  <si>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</si>
  <si>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</si>
  <si>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</si>
  <si>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</si>
  <si>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</si>
  <si>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</si>
  <si>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</si>
  <si>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</si>
  <si>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</si>
  <si>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</si>
  <si>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</si>
  <si>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</si>
  <si>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</si>
  <si>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</si>
  <si>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</si>
  <si>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</si>
  <si>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</si>
  <si>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</si>
  <si>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</si>
  <si>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</si>
  <si>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</si>
  <si>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</si>
  <si>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</si>
  <si>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</si>
  <si>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</si>
  <si>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</si>
  <si>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</si>
  <si>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</si>
  <si>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</si>
  <si>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</si>
  <si>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</si>
  <si>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</si>
  <si>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</si>
  <si>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</si>
  <si>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</si>
  <si>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</si>
  <si>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</si>
  <si>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</si>
  <si>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</si>
  <si>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</si>
  <si>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</si>
  <si>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</si>
  <si>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</si>
  <si>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</si>
  <si>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</si>
  <si>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</si>
  <si>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</si>
  <si>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</si>
  <si>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</si>
  <si>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</si>
  <si>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</si>
  <si>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</si>
  <si>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</si>
  <si>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</si>
  <si>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</si>
  <si>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</si>
  <si>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</si>
  <si>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</si>
  <si>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</si>
  <si>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</si>
  <si>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</si>
  <si>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</si>
  <si>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</si>
  <si>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</si>
  <si>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</si>
  <si>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</si>
  <si>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</si>
  <si>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</si>
  <si>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</si>
  <si>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</si>
  <si>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</si>
  <si>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</si>
  <si>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</si>
  <si>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</si>
  <si>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</si>
  <si>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</si>
  <si>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</si>
  <si>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</si>
  <si>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</si>
  <si>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</si>
  <si>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</si>
  <si>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</si>
  <si>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</si>
  <si>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</si>
  <si>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</si>
  <si>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</si>
  <si>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</si>
  <si>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</si>
  <si>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</si>
  <si>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</si>
  <si>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</si>
  <si>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</si>
  <si>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</si>
  <si>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</si>
  <si>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</si>
  <si>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</si>
  <si>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</si>
  <si>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</si>
  <si>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</si>
  <si>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</si>
  <si>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</si>
  <si>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</si>
  <si>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</si>
  <si>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</si>
  <si>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</si>
  <si>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</si>
  <si>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</si>
  <si>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</si>
  <si>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</si>
  <si>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</si>
  <si>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</si>
  <si>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</si>
  <si>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</si>
  <si>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</si>
  <si>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</si>
  <si>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</si>
  <si>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</si>
  <si>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</si>
  <si>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</si>
  <si>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</si>
  <si>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</si>
  <si>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</si>
  <si>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</si>
  <si>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</si>
  <si>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</si>
  <si>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</si>
  <si>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</si>
  <si>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</si>
  <si>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</si>
  <si>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</si>
  <si>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</si>
  <si>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</si>
  <si>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</si>
  <si>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</si>
  <si>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</si>
  <si>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</si>
  <si>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</si>
  <si>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</si>
  <si>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</si>
  <si>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</si>
  <si>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</si>
  <si>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</si>
  <si>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</si>
  <si>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</si>
  <si>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</si>
  <si>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</si>
  <si>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</si>
  <si>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</si>
  <si>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</si>
  <si>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</si>
  <si>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</si>
  <si>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</si>
  <si>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</si>
  <si>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</si>
  <si>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</si>
  <si>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</si>
  <si>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</si>
  <si>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</si>
  <si>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</si>
  <si>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</si>
  <si>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</si>
  <si>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</si>
  <si>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</si>
  <si>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</si>
  <si>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</si>
  <si>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</si>
  <si>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</si>
  <si>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</si>
  <si>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</si>
  <si>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</si>
  <si>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</si>
  <si>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</si>
  <si>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</si>
  <si>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</si>
  <si>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</si>
  <si>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</si>
  <si>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</si>
  <si>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</si>
  <si>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</si>
  <si>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</si>
  <si>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</si>
  <si>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</si>
  <si>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</si>
  <si>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</si>
  <si>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</si>
  <si>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</si>
  <si>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</si>
  <si>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</si>
  <si>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</si>
  <si>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</si>
  <si>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</si>
  <si>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</si>
  <si>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</si>
  <si>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</si>
  <si>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</si>
  <si>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</si>
  <si>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</si>
  <si>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</si>
  <si>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</si>
  <si>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</si>
  <si>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</si>
  <si>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</si>
  <si>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</si>
  <si>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</si>
  <si>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</si>
  <si>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</si>
  <si>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</si>
  <si>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</si>
  <si>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</si>
  <si>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</si>
  <si>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</si>
  <si>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</si>
  <si>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</si>
  <si>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</si>
  <si>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</si>
  <si>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</si>
  <si>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</si>
  <si>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</si>
  <si>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</si>
  <si>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</si>
  <si>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</si>
  <si>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</si>
  <si>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</si>
  <si>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</si>
  <si>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</si>
  <si>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</si>
  <si>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</si>
  <si>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</si>
  <si>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</si>
  <si>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</si>
  <si>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</si>
  <si>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</si>
  <si>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</si>
  <si>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</si>
  <si>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</si>
  <si>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</si>
  <si>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</si>
  <si>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</si>
  <si>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</si>
  <si>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</si>
  <si>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</si>
  <si>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</si>
  <si>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</si>
  <si>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</si>
  <si>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</si>
  <si>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</si>
  <si>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</si>
  <si>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</si>
  <si>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</si>
  <si>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</si>
  <si>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</si>
  <si>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</si>
  <si>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</si>
  <si>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</si>
  <si>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</si>
  <si>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</si>
  <si>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</si>
  <si>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</si>
  <si>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</si>
  <si>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</si>
  <si>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</si>
  <si>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</si>
  <si>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</si>
  <si>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</si>
  <si>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</si>
  <si>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</si>
  <si>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</si>
  <si>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</si>
  <si>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</si>
  <si>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</si>
  <si>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</si>
  <si>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</si>
  <si>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</si>
  <si>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</si>
  <si>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</si>
  <si>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</si>
  <si>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</si>
  <si>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</si>
  <si>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</si>
  <si>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</si>
  <si>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</si>
  <si>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</si>
  <si>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</si>
  <si>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</si>
  <si>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</si>
  <si>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</si>
  <si>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</si>
  <si>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</si>
  <si>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</si>
  <si>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</si>
  <si>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</si>
  <si>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</si>
  <si>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</si>
  <si>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</si>
  <si>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</si>
  <si>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</si>
  <si>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</si>
  <si>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</si>
  <si>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</si>
  <si>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</si>
  <si>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</si>
  <si>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</si>
  <si>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</si>
  <si>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</si>
  <si>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</si>
  <si>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</si>
  <si>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</si>
  <si>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</si>
  <si>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</si>
  <si>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</si>
  <si>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</si>
  <si>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</si>
  <si>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</si>
  <si>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</si>
  <si>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</si>
  <si>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</si>
  <si>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</si>
  <si>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</si>
  <si>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</si>
  <si>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</si>
  <si>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</si>
  <si>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</si>
  <si>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</si>
  <si>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</si>
  <si>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</si>
  <si>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</si>
  <si>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</si>
  <si>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</si>
  <si>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</si>
  <si>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</si>
  <si>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</si>
  <si>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</si>
  <si>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</si>
  <si>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</si>
  <si>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</si>
  <si>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</si>
  <si>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</si>
  <si>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</si>
  <si>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</si>
  <si>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</si>
  <si>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</si>
  <si>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</si>
  <si>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</si>
  <si>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</si>
  <si>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</si>
  <si>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</si>
  <si>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</si>
  <si>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</si>
  <si>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</si>
  <si>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</si>
  <si>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</si>
  <si>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</si>
  <si>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</si>
  <si>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</si>
  <si>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</si>
  <si>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</si>
  <si>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</si>
  <si>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</si>
  <si>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</si>
  <si>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</si>
  <si>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</si>
  <si>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</si>
  <si>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</si>
  <si>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</si>
  <si>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</si>
  <si>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</si>
  <si>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</si>
  <si>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</si>
  <si>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</si>
  <si>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</si>
  <si>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</si>
  <si>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</si>
  <si>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</si>
  <si>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</si>
  <si>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</si>
  <si>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</si>
  <si>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</si>
  <si>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</si>
  <si>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</si>
  <si>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</si>
  <si>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</si>
  <si>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</si>
  <si>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</si>
  <si>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</si>
  <si>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</si>
  <si>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</si>
  <si>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</si>
  <si>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</si>
  <si>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</si>
  <si>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</si>
  <si>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</si>
  <si>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</si>
  <si>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</si>
  <si>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</si>
  <si>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</si>
  <si>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</si>
  <si>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</si>
  <si>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</si>
  <si>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</si>
  <si>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</si>
  <si>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</si>
  <si>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</si>
  <si>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</si>
  <si>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</si>
  <si>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</si>
  <si>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</si>
  <si>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</si>
  <si>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</si>
  <si>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</si>
  <si>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</si>
  <si>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</si>
  <si>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</si>
  <si>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</si>
  <si>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</si>
  <si>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</si>
  <si>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</si>
  <si>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</si>
  <si>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</si>
  <si>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</si>
  <si>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</si>
  <si>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</si>
  <si>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</si>
  <si>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</si>
  <si>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</si>
  <si>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</si>
  <si>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</si>
  <si>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</si>
  <si>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</si>
  <si>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</si>
  <si>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</si>
  <si>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</si>
  <si>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</si>
  <si>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</si>
  <si>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</si>
  <si>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</si>
  <si>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</si>
  <si>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</si>
  <si>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</si>
  <si>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</si>
  <si>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</si>
  <si>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</si>
  <si>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</si>
  <si>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</si>
  <si>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</si>
  <si>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</si>
  <si>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</si>
  <si>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</si>
  <si>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</si>
  <si>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</si>
  <si>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</si>
  <si>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</si>
  <si>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</si>
  <si>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</si>
  <si>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</si>
  <si>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</si>
  <si>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</si>
  <si>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</si>
  <si>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</si>
  <si>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</si>
  <si>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</si>
  <si>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</si>
  <si>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</si>
  <si>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</si>
  <si>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</si>
  <si>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</si>
  <si>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</si>
  <si>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</si>
  <si>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</si>
  <si>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</si>
  <si>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</si>
  <si>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</si>
  <si>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</si>
  <si>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</si>
  <si>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</si>
  <si>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</si>
  <si>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</si>
  <si>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</si>
  <si>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</si>
  <si>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</si>
  <si>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</si>
  <si>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</si>
  <si>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</si>
  <si>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</si>
  <si>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</si>
  <si>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</si>
  <si>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</si>
  <si>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</si>
  <si>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</si>
  <si>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</si>
  <si>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</si>
  <si>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</si>
  <si>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</si>
  <si>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</si>
  <si>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</si>
  <si>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</si>
  <si>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</si>
  <si>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</si>
  <si>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</si>
  <si>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</si>
  <si>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</si>
  <si>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</si>
  <si>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</si>
  <si>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</si>
  <si>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</si>
  <si>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</si>
  <si>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</si>
  <si>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</si>
  <si>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</si>
  <si>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</si>
  <si>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</si>
  <si>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</si>
  <si>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</si>
  <si>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</si>
  <si>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</si>
  <si>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</si>
  <si>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</si>
  <si>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</si>
  <si>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</si>
  <si>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</si>
  <si>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</si>
  <si>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</si>
  <si>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</si>
  <si>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</si>
  <si>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</si>
  <si>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</si>
  <si>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</si>
  <si>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</si>
  <si>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</si>
  <si>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</si>
  <si>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</si>
  <si>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</si>
  <si>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</si>
  <si>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</si>
  <si>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</si>
  <si>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</si>
  <si>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</si>
  <si>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</si>
  <si>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</si>
  <si>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</si>
  <si>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</si>
  <si>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</si>
  <si>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</si>
  <si>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</si>
  <si>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</si>
  <si>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</si>
  <si>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</si>
  <si>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</si>
  <si>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</si>
  <si>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</si>
  <si>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</si>
  <si>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</si>
  <si>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</si>
  <si>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</si>
  <si>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</si>
  <si>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</si>
  <si>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</si>
  <si>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</si>
  <si>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</si>
  <si>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</si>
  <si>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</si>
  <si>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</si>
  <si>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</si>
  <si>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</si>
  <si>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</si>
  <si>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</si>
  <si>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</si>
  <si>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</si>
  <si>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</si>
  <si>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</si>
  <si>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</si>
  <si>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</si>
  <si>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</si>
  <si>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</si>
  <si>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</si>
  <si>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</si>
  <si>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</si>
  <si>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</si>
  <si>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</si>
  <si>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</si>
  <si>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</si>
  <si>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</si>
  <si>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</si>
  <si>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</si>
  <si>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</si>
  <si>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</si>
  <si>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</si>
  <si>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</si>
  <si>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</si>
  <si>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</si>
  <si>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</si>
  <si>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</si>
  <si>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</si>
  <si>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</si>
  <si>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</si>
  <si>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</si>
  <si>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</si>
  <si>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</si>
  <si>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</si>
  <si>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</si>
  <si>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</si>
  <si>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</si>
  <si>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</si>
  <si>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</si>
  <si>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</si>
  <si>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</si>
  <si>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</si>
  <si>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</si>
  <si>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</si>
  <si>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</si>
  <si>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</si>
  <si>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</si>
  <si>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</si>
  <si>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</si>
  <si>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</si>
  <si>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</si>
  <si>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</si>
  <si>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</si>
  <si>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</si>
  <si>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</si>
  <si>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</si>
  <si>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</si>
  <si>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</si>
  <si>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</si>
  <si>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</si>
  <si>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</si>
  <si>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</si>
  <si>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</si>
  <si>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</si>
  <si>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</si>
  <si>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</si>
  <si>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</si>
  <si>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</si>
  <si>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</si>
  <si>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</si>
  <si>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</si>
  <si>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</si>
  <si>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</si>
  <si>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</si>
  <si>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</si>
  <si>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</si>
  <si>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</si>
  <si>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</si>
  <si>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</si>
  <si>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</si>
  <si>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</si>
  <si>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</si>
  <si>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</si>
  <si>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</si>
  <si>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</si>
  <si>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</si>
  <si>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</si>
  <si>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</si>
  <si>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</si>
  <si>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</si>
  <si>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</si>
  <si>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</si>
  <si>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</si>
  <si>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</si>
  <si>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</si>
  <si>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</si>
  <si>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</si>
  <si>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</si>
  <si>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</si>
  <si>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</si>
  <si>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</si>
  <si>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</si>
  <si>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</si>
  <si>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</si>
  <si>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</si>
  <si>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</si>
  <si>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</si>
  <si>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</si>
  <si>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</si>
  <si>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</si>
  <si>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</si>
  <si>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</si>
  <si>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</si>
  <si>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</si>
  <si>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</si>
  <si>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</si>
  <si>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</si>
  <si>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</si>
  <si>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</si>
  <si>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</si>
  <si>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</si>
  <si>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</si>
  <si>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</si>
  <si>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</si>
  <si>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</si>
  <si>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</si>
  <si>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</si>
  <si>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</si>
  <si>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</si>
  <si>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</si>
  <si>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</si>
  <si>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</si>
  <si>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</si>
  <si>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</si>
  <si>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</si>
  <si>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</si>
  <si>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</si>
  <si>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</si>
  <si>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</si>
  <si>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</si>
  <si>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</si>
  <si>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</si>
  <si>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</si>
  <si>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</si>
  <si>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</si>
  <si>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</si>
  <si>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</si>
  <si>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</si>
  <si>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</si>
  <si>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</si>
  <si>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</si>
  <si>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</si>
  <si>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</si>
  <si>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</si>
  <si>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</si>
  <si>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</si>
  <si>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</si>
  <si>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</si>
  <si>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</si>
  <si>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</si>
  <si>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</si>
  <si>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</si>
  <si>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</si>
  <si>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</si>
  <si>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</si>
  <si>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</si>
  <si>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</si>
  <si>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</si>
  <si>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</si>
  <si>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</si>
  <si>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</si>
  <si>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</si>
  <si>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</si>
  <si>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</si>
  <si>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</si>
  <si>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</si>
  <si>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</si>
  <si>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</si>
  <si>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</si>
  <si>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</si>
  <si>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</si>
  <si>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</si>
  <si>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</si>
  <si>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</si>
  <si>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</si>
  <si>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</si>
  <si>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</si>
  <si>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</si>
  <si>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</si>
  <si>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</si>
  <si>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</si>
  <si>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</si>
  <si>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</si>
  <si>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</si>
  <si>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</si>
  <si>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</si>
  <si>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</si>
  <si>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</si>
  <si>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</si>
  <si>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</si>
  <si>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</si>
  <si>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</si>
  <si>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</si>
  <si>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</si>
  <si>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</si>
  <si>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</si>
  <si>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</si>
  <si>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</si>
  <si>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</si>
  <si>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</si>
  <si>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</si>
  <si>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</si>
  <si>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</si>
  <si>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</si>
  <si>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</si>
  <si>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</si>
  <si>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</si>
  <si>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</si>
  <si>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</si>
  <si>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</si>
  <si>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</si>
  <si>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</si>
  <si>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</si>
  <si>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</si>
  <si>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</si>
  <si>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</si>
  <si>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</si>
  <si>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</si>
  <si>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</si>
  <si>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</si>
  <si>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</si>
  <si>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</si>
  <si>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</si>
  <si>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</si>
  <si>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</si>
  <si>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</si>
  <si>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</si>
  <si>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</si>
  <si>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</si>
  <si>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</si>
  <si>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</si>
  <si>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</si>
  <si>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</si>
  <si>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</si>
  <si>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</si>
  <si>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</si>
  <si>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</si>
  <si>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</si>
  <si>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</si>
  <si>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</si>
  <si>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</si>
  <si>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</si>
  <si>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</si>
  <si>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</si>
  <si>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</si>
  <si>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</si>
  <si>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</si>
  <si>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</si>
  <si>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</si>
  <si>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</si>
  <si>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</si>
  <si>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</si>
  <si>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</si>
  <si>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</si>
  <si>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</si>
  <si>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</si>
  <si>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</si>
  <si>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</si>
  <si>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</si>
  <si>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</si>
  <si>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</si>
  <si>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</si>
  <si>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</si>
  <si>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</si>
  <si>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</si>
  <si>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</si>
  <si>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</si>
  <si>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</si>
  <si>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</si>
  <si>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</si>
  <si>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</si>
  <si>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</si>
  <si>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</si>
  <si>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</si>
  <si>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</si>
  <si>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</si>
  <si>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</si>
  <si>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</si>
  <si>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</si>
  <si>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</si>
  <si>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</si>
  <si>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</si>
  <si>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</si>
  <si>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</si>
  <si>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</si>
  <si>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</si>
  <si>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</si>
  <si>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</si>
  <si>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</si>
  <si>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</si>
  <si>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</si>
  <si>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</si>
  <si>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</si>
  <si>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</si>
  <si>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</si>
  <si>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</si>
  <si>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</si>
  <si>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</si>
  <si>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</si>
  <si>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</si>
  <si>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</si>
  <si>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</si>
  <si>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</si>
  <si>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</si>
  <si>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</si>
  <si>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</si>
  <si>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</si>
  <si>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</si>
  <si>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</si>
  <si>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</si>
  <si>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</si>
  <si>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</si>
  <si>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</si>
  <si>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</si>
  <si>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</si>
  <si>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</si>
  <si>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</si>
  <si>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</si>
  <si>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</si>
  <si>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</si>
  <si>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</si>
  <si>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</si>
  <si>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</si>
  <si>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</si>
  <si>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</si>
  <si>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</si>
  <si>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</si>
  <si>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</si>
  <si>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</si>
  <si>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</si>
  <si>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</si>
  <si>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</si>
  <si>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</si>
  <si>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</si>
  <si>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</si>
  <si>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</si>
  <si>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</si>
  <si>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</si>
  <si>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</si>
  <si>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</si>
  <si>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</si>
  <si>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</si>
  <si>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</si>
  <si>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</si>
  <si>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</si>
  <si>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</si>
  <si>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</si>
  <si>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</si>
  <si>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</si>
  <si>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</si>
  <si>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</si>
  <si>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</si>
  <si>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</si>
  <si>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</si>
  <si>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</si>
  <si>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</si>
  <si>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</si>
  <si>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</si>
  <si>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</si>
  <si>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</si>
  <si>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</si>
  <si>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</si>
  <si>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</si>
  <si>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</si>
  <si>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</si>
  <si>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</si>
  <si>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</si>
  <si>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</si>
  <si>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</si>
  <si>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</si>
  <si>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</si>
  <si>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</si>
  <si>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</si>
  <si>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</si>
  <si>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</si>
  <si>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</si>
  <si>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</si>
  <si>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</si>
  <si>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</si>
  <si>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</si>
  <si>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</si>
  <si>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</si>
  <si>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</si>
  <si>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</si>
  <si>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</si>
  <si>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</si>
  <si>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</si>
  <si>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</si>
  <si>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</si>
  <si>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</si>
  <si>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</si>
  <si>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</si>
  <si>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</si>
  <si>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</si>
  <si>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</si>
  <si>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</si>
  <si>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</si>
  <si>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</si>
  <si>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</si>
  <si>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</si>
  <si>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</si>
  <si>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</si>
  <si>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</si>
  <si>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</si>
  <si>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</si>
  <si>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</si>
  <si>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</si>
  <si>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</si>
  <si>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</si>
  <si>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</si>
  <si>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</si>
  <si>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</si>
  <si>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</si>
  <si>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</si>
  <si>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</si>
  <si>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</si>
  <si>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</si>
  <si>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</si>
  <si>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</si>
  <si>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</si>
  <si>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</si>
  <si>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</si>
  <si>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</si>
  <si>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</si>
  <si>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</si>
  <si>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</si>
  <si>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</si>
  <si>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</si>
  <si>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</si>
  <si>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</si>
  <si>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</si>
  <si>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</si>
  <si>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</si>
  <si>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</si>
  <si>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</si>
  <si>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</si>
  <si>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</si>
  <si>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</si>
  <si>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</si>
  <si>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</si>
  <si>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</si>
  <si>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</si>
  <si>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</si>
  <si>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</si>
  <si>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</si>
  <si>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</si>
  <si>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</si>
  <si>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</si>
  <si>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</si>
  <si>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</si>
  <si>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</si>
  <si>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</si>
  <si>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</si>
  <si>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</si>
  <si>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</si>
  <si>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</si>
  <si>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</si>
  <si>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</si>
  <si>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</si>
  <si>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</si>
  <si>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</si>
  <si>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</si>
  <si>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</si>
  <si>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</si>
  <si>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</si>
  <si>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</si>
  <si>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</si>
  <si>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</si>
  <si>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</si>
  <si>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</si>
  <si>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</si>
  <si>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</si>
  <si>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</si>
  <si>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</si>
  <si>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</si>
  <si>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</si>
  <si>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</si>
  <si>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</si>
  <si>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</si>
  <si>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</si>
  <si>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</si>
  <si>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</si>
  <si>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</si>
  <si>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</si>
  <si>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</si>
  <si>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</si>
  <si>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</si>
  <si>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</si>
  <si>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</si>
  <si>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</si>
  <si>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</si>
  <si>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</si>
  <si>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</si>
  <si>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</si>
  <si>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</si>
  <si>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</si>
  <si>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</si>
  <si>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</si>
  <si>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</si>
  <si>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</si>
  <si>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</si>
  <si>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</si>
  <si>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</si>
  <si>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</si>
  <si>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</si>
  <si>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</si>
  <si>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</si>
  <si>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</si>
  <si>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</si>
  <si>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</si>
  <si>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</si>
  <si>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</si>
  <si>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</si>
  <si>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</si>
  <si>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</si>
  <si>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</si>
  <si>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</si>
  <si>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</si>
  <si>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</si>
  <si>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</si>
  <si>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</si>
  <si>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</si>
  <si>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</si>
  <si>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</si>
  <si>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</si>
  <si>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</si>
  <si>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</si>
  <si>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</si>
  <si>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</si>
  <si>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</si>
  <si>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</si>
  <si>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</si>
  <si>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</si>
  <si>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</si>
  <si>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</si>
  <si>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</si>
  <si>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</si>
  <si>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</si>
  <si>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</si>
  <si>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</si>
  <si>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</si>
  <si>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</si>
  <si>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</si>
  <si>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</si>
  <si>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</si>
  <si>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</si>
  <si>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</si>
  <si>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</si>
  <si>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</si>
  <si>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</si>
  <si>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</si>
  <si>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</si>
  <si>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</si>
  <si>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</si>
  <si>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</si>
  <si>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</si>
  <si>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</si>
  <si>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</si>
  <si>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</si>
  <si>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</si>
  <si>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</si>
  <si>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</si>
  <si>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</si>
  <si>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</si>
  <si>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</si>
  <si>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</si>
  <si>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</si>
  <si>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</si>
  <si>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</si>
  <si>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</si>
  <si>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</si>
  <si>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</si>
  <si>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</si>
  <si>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</si>
  <si>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</si>
  <si>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</si>
  <si>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</si>
  <si>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</si>
  <si>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</si>
  <si>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</si>
  <si>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</si>
  <si>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</si>
  <si>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</si>
  <si>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</si>
  <si>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</si>
  <si>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</si>
  <si>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</si>
  <si>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</si>
  <si>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</si>
  <si>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</si>
  <si>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</si>
  <si>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</si>
  <si>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</si>
  <si>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</si>
  <si>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</si>
  <si>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</si>
  <si>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</si>
  <si>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</si>
  <si>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</si>
  <si>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</si>
  <si>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</si>
  <si>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</si>
  <si>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</si>
  <si>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</si>
  <si>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</si>
  <si>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</si>
  <si>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</si>
  <si>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</si>
  <si>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</si>
  <si>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</si>
  <si>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</si>
  <si>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</si>
  <si>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</si>
  <si>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</si>
  <si>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</si>
  <si>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</si>
  <si>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</si>
  <si>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</si>
  <si>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</si>
  <si>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</si>
  <si>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</si>
  <si>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</si>
  <si>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</si>
  <si>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</si>
  <si>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</si>
  <si>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</si>
  <si>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</si>
  <si>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</si>
  <si>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</si>
  <si>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</si>
  <si>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</si>
  <si>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</si>
  <si>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</si>
  <si>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</si>
  <si>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</si>
  <si>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</si>
  <si>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</si>
  <si>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</si>
  <si>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</si>
  <si>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</si>
  <si>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</si>
  <si>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</si>
  <si>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</si>
  <si>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</si>
  <si>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</si>
  <si>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</si>
  <si>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</si>
  <si>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</si>
  <si>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</si>
  <si>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</si>
  <si>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</si>
  <si>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</si>
  <si>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</si>
  <si>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</si>
  <si>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</si>
  <si>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</si>
  <si>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</si>
  <si>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</si>
  <si>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</si>
  <si>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</si>
  <si>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</si>
  <si>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</si>
  <si>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</si>
  <si>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</si>
  <si>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</si>
  <si>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</si>
  <si>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</si>
  <si>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</si>
  <si>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</si>
  <si>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</si>
  <si>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</si>
  <si>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</si>
  <si>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</si>
  <si>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</si>
  <si>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</si>
  <si>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</si>
  <si>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</si>
  <si>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</si>
  <si>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</si>
  <si>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</si>
  <si>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</si>
  <si>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</si>
  <si>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</si>
  <si>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</si>
  <si>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</si>
  <si>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</si>
  <si>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</si>
  <si>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</si>
  <si>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</si>
  <si>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</si>
  <si>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</si>
  <si>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</si>
  <si>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</si>
  <si>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</si>
  <si>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</si>
  <si>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</si>
  <si>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</si>
  <si>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</si>
  <si>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</si>
  <si>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</si>
  <si>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</si>
  <si>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</si>
  <si>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</si>
  <si>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</si>
  <si>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</si>
  <si>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</si>
  <si>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</si>
  <si>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</si>
  <si>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</si>
  <si>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</si>
  <si>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</si>
  <si>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</si>
  <si>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</si>
  <si>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</si>
  <si>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</si>
  <si>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</si>
  <si>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</si>
  <si>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</si>
  <si>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</si>
  <si>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</si>
  <si>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</si>
  <si>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</si>
  <si>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</si>
  <si>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</si>
  <si>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</si>
  <si>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</si>
  <si>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</si>
  <si>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</si>
  <si>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</si>
  <si>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</si>
  <si>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</si>
  <si>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</si>
  <si>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</si>
  <si>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</si>
  <si>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</si>
  <si>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</si>
  <si>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</si>
  <si>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</si>
  <si>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</si>
  <si>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</si>
  <si>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</si>
  <si>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</si>
  <si>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</si>
  <si>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</si>
  <si>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</si>
  <si>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</si>
  <si>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</si>
  <si>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</si>
  <si>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</si>
  <si>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</si>
  <si>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</si>
  <si>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</si>
  <si>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</si>
  <si>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</si>
  <si>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</si>
  <si>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</si>
  <si>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</si>
  <si>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</si>
  <si>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</si>
  <si>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</si>
  <si>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</si>
  <si>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</si>
  <si>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</si>
  <si>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</si>
  <si>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</si>
  <si>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</si>
  <si>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</si>
  <si>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</si>
  <si>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</si>
  <si>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</si>
  <si>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</si>
  <si>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</si>
  <si>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</si>
  <si>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</si>
  <si>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</si>
  <si>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</si>
  <si>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</si>
  <si>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</si>
  <si>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</si>
  <si>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</si>
  <si>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</si>
  <si>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</si>
  <si>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</si>
  <si>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</si>
  <si>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</si>
  <si>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</si>
  <si>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</si>
  <si>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</si>
  <si>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</si>
  <si>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</si>
  <si>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</si>
  <si>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</si>
  <si>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</si>
  <si>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</si>
  <si>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</si>
  <si>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</si>
  <si>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</si>
  <si>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</si>
  <si>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</si>
  <si>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</si>
  <si>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</si>
  <si>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</si>
  <si>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</si>
  <si>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</si>
  <si>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</si>
  <si>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</si>
  <si>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</si>
  <si>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</si>
  <si>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</si>
  <si>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</si>
  <si>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</si>
  <si>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</si>
  <si>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</si>
  <si>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</si>
  <si>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</si>
  <si>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</si>
  <si>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</si>
  <si>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</si>
  <si>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</si>
  <si>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</si>
  <si>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</si>
  <si>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</si>
  <si>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</si>
  <si>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</si>
  <si>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</si>
  <si>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</si>
  <si>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</si>
  <si>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</si>
  <si>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</si>
  <si>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</si>
  <si>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</si>
  <si>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</si>
  <si>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</si>
  <si>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</si>
  <si>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</si>
  <si>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</si>
  <si>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</si>
  <si>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</si>
  <si>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</si>
  <si>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</si>
  <si>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</si>
  <si>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</si>
  <si>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</si>
  <si>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</si>
  <si>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</si>
  <si>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</si>
  <si>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</si>
  <si>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</si>
  <si>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</si>
  <si>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</si>
  <si>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</si>
  <si>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</si>
  <si>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</si>
  <si>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</si>
  <si>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</si>
  <si>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</si>
  <si>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</si>
  <si>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</si>
  <si>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</si>
  <si>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</si>
  <si>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</si>
  <si>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</si>
  <si>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</si>
  <si>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</si>
  <si>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</si>
  <si>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</si>
  <si>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</si>
  <si>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</si>
  <si>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</si>
  <si>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</si>
  <si>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</si>
  <si>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</si>
  <si>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</si>
  <si>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</si>
  <si>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</si>
  <si>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</si>
  <si>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</si>
  <si>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</si>
  <si>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</si>
  <si>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</si>
  <si>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</si>
  <si>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</si>
  <si>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</si>
  <si>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</si>
  <si>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</si>
  <si>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</si>
  <si>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</si>
  <si>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</si>
  <si>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</si>
  <si>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</si>
  <si>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</si>
  <si>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</si>
  <si>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</si>
  <si>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</si>
  <si>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</si>
  <si>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</si>
  <si>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</si>
  <si>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</si>
  <si>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</si>
  <si>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</si>
  <si>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</si>
  <si>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</si>
  <si>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</si>
  <si>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</si>
  <si>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</si>
  <si>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</si>
  <si>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</si>
  <si>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</si>
  <si>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</si>
  <si>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</si>
  <si>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</si>
  <si>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</si>
  <si>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</si>
  <si>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</si>
  <si>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</si>
  <si>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</si>
  <si>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</si>
  <si>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</si>
  <si>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</si>
  <si>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</si>
  <si>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</si>
  <si>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</si>
  <si>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</si>
  <si>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</si>
  <si>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</si>
  <si>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</si>
  <si>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</si>
  <si>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</si>
  <si>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</si>
  <si>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</si>
  <si>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</si>
  <si>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</si>
  <si>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</si>
  <si>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</si>
  <si>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</si>
  <si>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</si>
  <si>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</si>
  <si>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</si>
  <si>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</si>
  <si>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</si>
  <si>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</si>
  <si>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</si>
  <si>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</si>
  <si>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</si>
  <si>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</si>
  <si>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</si>
  <si>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</si>
  <si>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</si>
  <si>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</si>
  <si>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</si>
  <si>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</si>
  <si>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</si>
  <si>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</si>
  <si>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</si>
  <si>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</si>
  <si>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</si>
  <si>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</si>
  <si>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</si>
  <si>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</si>
  <si>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</si>
  <si>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</si>
  <si>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</si>
  <si>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</si>
  <si>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</si>
  <si>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</si>
  <si>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</si>
  <si>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</si>
  <si>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</si>
  <si>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</si>
  <si>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</si>
  <si>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</si>
  <si>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</si>
  <si>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</si>
  <si>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</si>
  <si>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</si>
  <si>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</si>
  <si>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</si>
  <si>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</si>
  <si>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</si>
  <si>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</si>
  <si>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</si>
  <si>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</si>
  <si>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</si>
  <si>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</si>
  <si>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</si>
  <si>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</si>
  <si>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</si>
  <si>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</si>
  <si>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</si>
  <si>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</si>
  <si>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</si>
  <si>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</si>
  <si>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</si>
  <si>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</si>
  <si>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</si>
  <si>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</si>
  <si>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</si>
  <si>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</si>
  <si>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</si>
  <si>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</si>
  <si>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</si>
  <si>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</si>
  <si>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</si>
  <si>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</si>
  <si>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</si>
  <si>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</si>
  <si>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</si>
  <si>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</si>
  <si>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</si>
  <si>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</si>
  <si>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</si>
  <si>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</si>
  <si>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</si>
  <si>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</si>
  <si>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</si>
  <si>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</si>
  <si>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</si>
  <si>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</si>
  <si>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</si>
  <si>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</si>
  <si>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</si>
  <si>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</si>
  <si>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</si>
  <si>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</si>
  <si>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</si>
  <si>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</si>
  <si>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</si>
  <si>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</si>
  <si>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</si>
  <si>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</si>
  <si>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</si>
  <si>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</si>
  <si>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</si>
  <si>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</si>
  <si>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</si>
  <si>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</si>
  <si>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</si>
  <si>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</si>
  <si>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</si>
  <si>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</si>
  <si>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</si>
  <si>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</si>
  <si>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</si>
  <si>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</si>
  <si>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</si>
  <si>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</si>
  <si>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</si>
  <si>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</si>
  <si>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</si>
  <si>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</si>
  <si>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</si>
  <si>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</si>
  <si>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</si>
  <si>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</si>
  <si>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</si>
  <si>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</si>
  <si>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</si>
  <si>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</si>
  <si>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</si>
  <si>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</si>
  <si>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</si>
  <si>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</si>
  <si>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</si>
  <si>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</si>
  <si>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</si>
  <si>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</si>
  <si>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</si>
  <si>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</si>
  <si>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</si>
  <si>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</si>
  <si>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</si>
  <si>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</si>
  <si>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</si>
  <si>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</si>
  <si>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</si>
  <si>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</si>
  <si>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</si>
  <si>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</si>
  <si>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</si>
  <si>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</si>
  <si>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</si>
  <si>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</si>
  <si>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</si>
  <si>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</si>
  <si>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</si>
  <si>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</si>
  <si>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</si>
  <si>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</si>
  <si>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</si>
  <si>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</si>
  <si>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</si>
  <si>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</si>
  <si>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</si>
  <si>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</si>
  <si>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</si>
  <si>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</si>
  <si>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</si>
  <si>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</si>
  <si>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</si>
  <si>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</si>
  <si>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</si>
  <si>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</si>
  <si>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</si>
  <si>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</si>
  <si>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</si>
  <si>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</si>
  <si>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</si>
  <si>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</si>
  <si>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</si>
  <si>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</si>
  <si>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</si>
  <si>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</si>
  <si>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</si>
  <si>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</si>
  <si>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</si>
  <si>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</si>
  <si>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</si>
  <si>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</si>
  <si>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</si>
  <si>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</si>
  <si>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</si>
  <si>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</si>
  <si>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</si>
  <si>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</si>
  <si>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</si>
  <si>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</si>
  <si>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</si>
  <si>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</si>
  <si>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</si>
  <si>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</si>
  <si>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</si>
  <si>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</si>
  <si>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</si>
  <si>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</si>
  <si>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</si>
  <si>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</si>
  <si>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</si>
  <si>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</si>
  <si>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</si>
  <si>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</si>
  <si>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</si>
  <si>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</si>
  <si>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</si>
  <si>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</si>
  <si>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</si>
  <si>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</si>
  <si>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</si>
  <si>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</si>
  <si>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</si>
  <si>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</si>
  <si>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</si>
  <si>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</si>
  <si>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</si>
  <si>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</si>
  <si>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</si>
  <si>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</si>
  <si>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</si>
  <si>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</si>
  <si>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</si>
  <si>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</si>
  <si>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</si>
  <si>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</si>
  <si>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</si>
  <si>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</si>
  <si>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</si>
  <si>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</si>
  <si>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</si>
  <si>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</si>
  <si>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</si>
  <si>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</si>
  <si>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</si>
  <si>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</si>
  <si>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</si>
  <si>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</si>
  <si>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</si>
  <si>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</si>
  <si>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</si>
  <si>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</si>
  <si>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</si>
  <si>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</si>
  <si>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</si>
  <si>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</si>
  <si>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</si>
  <si>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</si>
  <si>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</si>
  <si>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</si>
  <si>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</si>
  <si>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</si>
  <si>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</si>
  <si>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</si>
  <si>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</si>
  <si>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</si>
  <si>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</si>
  <si>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</si>
  <si>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</si>
  <si>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</si>
  <si>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</si>
  <si>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</si>
  <si>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</si>
  <si>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</si>
  <si>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</si>
  <si>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</si>
  <si>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</si>
  <si>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</si>
  <si>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</si>
  <si>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</si>
  <si>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</si>
  <si>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</si>
  <si>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</si>
  <si>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</si>
  <si>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</si>
  <si>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</si>
  <si>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</si>
  <si>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</si>
  <si>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</si>
  <si>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</si>
  <si>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</si>
  <si>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</si>
  <si>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</si>
  <si>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</si>
  <si>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</si>
  <si>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</si>
  <si>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</si>
  <si>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</si>
  <si>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</si>
  <si>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</si>
  <si>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</si>
  <si>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</si>
  <si>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</si>
  <si>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</si>
  <si>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</si>
  <si>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</si>
  <si>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</si>
  <si>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</si>
  <si>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</si>
  <si>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</si>
  <si>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</si>
  <si>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</si>
  <si>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</si>
  <si>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</si>
  <si>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</si>
  <si>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</si>
  <si>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</si>
  <si>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</si>
  <si>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</si>
  <si>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</si>
  <si>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</si>
  <si>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</si>
  <si>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</si>
  <si>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</si>
  <si>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</si>
  <si>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</si>
  <si>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</si>
  <si>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</si>
  <si>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</si>
  <si>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</si>
  <si>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</si>
  <si>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</si>
  <si>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</si>
  <si>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</si>
  <si>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</si>
  <si>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</si>
  <si>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</si>
  <si>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</si>
  <si>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</si>
  <si>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</si>
  <si>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</si>
  <si>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</si>
  <si>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</si>
  <si>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</si>
  <si>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</si>
  <si>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</si>
  <si>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</si>
  <si>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</si>
  <si>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</si>
  <si>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</si>
  <si>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</si>
  <si>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</si>
  <si>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</si>
  <si>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</si>
  <si>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</si>
  <si>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</si>
  <si>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</si>
  <si>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</si>
  <si>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</si>
  <si>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</si>
  <si>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</si>
  <si>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</si>
  <si>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</si>
  <si>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</si>
  <si>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</si>
  <si>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</si>
  <si>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</si>
  <si>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</si>
  <si>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</si>
  <si>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</si>
  <si>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</si>
  <si>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</si>
  <si>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</si>
  <si>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</si>
  <si>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</si>
  <si>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</si>
  <si>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</si>
  <si>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</si>
  <si>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</si>
  <si>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</si>
  <si>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</si>
  <si>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</si>
  <si>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</si>
  <si>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</si>
  <si>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</si>
  <si>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</si>
  <si>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</si>
  <si>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</si>
  <si>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</si>
  <si>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</si>
  <si>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</si>
  <si>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</si>
  <si>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</si>
  <si>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</si>
  <si>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</si>
  <si>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</si>
  <si>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</si>
  <si>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</si>
  <si>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</si>
  <si>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</si>
  <si>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</si>
  <si>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</si>
  <si>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</si>
  <si>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</si>
  <si>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</si>
  <si>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</si>
  <si>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</si>
  <si>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</si>
  <si>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</si>
  <si>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</si>
  <si>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</si>
  <si>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</si>
  <si>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</si>
  <si>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</si>
  <si>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</si>
  <si>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</si>
  <si>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</si>
  <si>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</si>
  <si>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</si>
  <si>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</si>
  <si>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</si>
  <si>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</si>
  <si>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</si>
  <si>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</si>
  <si>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</si>
  <si>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</si>
  <si>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</si>
  <si>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</si>
  <si>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</si>
  <si>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</si>
  <si>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</si>
  <si>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</si>
  <si>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</si>
  <si>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</si>
  <si>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</si>
  <si>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</si>
  <si>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</si>
  <si>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</si>
  <si>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</si>
  <si>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</si>
  <si>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</si>
  <si>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</si>
  <si>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</si>
  <si>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</si>
  <si>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</si>
  <si>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</si>
  <si>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</si>
  <si>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</si>
  <si>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</si>
  <si>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</si>
  <si>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</si>
  <si>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</si>
  <si>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</si>
  <si>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</si>
  <si>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</si>
  <si>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</si>
  <si>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</si>
  <si>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</si>
  <si>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</si>
  <si>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</si>
  <si>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</si>
  <si>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</si>
  <si>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</si>
  <si>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</si>
  <si>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</si>
  <si>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</si>
  <si>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</si>
  <si>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</si>
  <si>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</si>
  <si>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</si>
  <si>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</si>
  <si>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</si>
  <si>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</si>
  <si>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</si>
  <si>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</si>
  <si>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</si>
  <si>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</si>
  <si>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</si>
  <si>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</si>
  <si>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</si>
  <si>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</si>
  <si>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</si>
  <si>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</si>
  <si>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</si>
  <si>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</si>
  <si>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</si>
  <si>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</si>
  <si>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</si>
  <si>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</si>
  <si>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</si>
  <si>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</si>
  <si>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</si>
  <si>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</si>
  <si>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</si>
  <si>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</si>
  <si>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</si>
  <si>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</si>
  <si>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</si>
  <si>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</si>
  <si>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</si>
  <si>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</si>
  <si>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</si>
  <si>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</si>
  <si>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</si>
  <si>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</si>
  <si>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</si>
  <si>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</si>
  <si>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</si>
  <si>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</si>
  <si>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</si>
  <si>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</si>
  <si>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</si>
  <si>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</si>
  <si>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</si>
  <si>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</si>
  <si>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</si>
  <si>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</si>
  <si>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</si>
  <si>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</si>
  <si>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</si>
  <si>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</si>
  <si>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</si>
  <si>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</si>
  <si>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</si>
  <si>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</si>
  <si>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</si>
  <si>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</si>
  <si>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</si>
  <si>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</si>
  <si>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</si>
  <si>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</si>
  <si>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</si>
  <si>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</si>
  <si>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</si>
  <si>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</si>
  <si>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</si>
  <si>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</si>
  <si>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</si>
  <si>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</si>
  <si>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</si>
  <si>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</si>
  <si>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</si>
  <si>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</si>
  <si>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</si>
  <si>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</si>
  <si>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</si>
  <si>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</si>
  <si>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</si>
  <si>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</si>
  <si>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</si>
  <si>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</si>
  <si>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</si>
  <si>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</si>
  <si>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</si>
  <si>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</si>
  <si>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</si>
  <si>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</si>
  <si>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</si>
  <si>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</si>
  <si>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</si>
  <si>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</si>
  <si>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</si>
  <si>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</si>
  <si>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</si>
  <si>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</si>
  <si>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</si>
  <si>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</si>
  <si>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</si>
  <si>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</si>
  <si>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</si>
  <si>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</si>
  <si>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</si>
  <si>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</si>
  <si>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</si>
  <si>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</si>
  <si>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</si>
  <si>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</si>
  <si>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</si>
  <si>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</si>
  <si>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</si>
  <si>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</si>
  <si>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</si>
  <si>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</si>
  <si>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</si>
  <si>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</si>
  <si>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</si>
  <si>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</si>
  <si>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</si>
  <si>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</si>
  <si>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</si>
  <si>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</si>
  <si>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</si>
  <si>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</si>
  <si>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</si>
  <si>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</si>
  <si>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</si>
  <si>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</si>
  <si>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</si>
  <si>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</si>
  <si>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</si>
  <si>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</si>
  <si>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</si>
  <si>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</si>
  <si>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</si>
  <si>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</si>
  <si>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</si>
  <si>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</si>
  <si>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</si>
  <si>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</si>
  <si>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</si>
  <si>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</si>
  <si>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</si>
  <si>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</si>
  <si>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</si>
  <si>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</si>
  <si>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</si>
  <si>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</si>
  <si>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</si>
  <si>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</si>
  <si>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</si>
  <si>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</si>
  <si>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</si>
  <si>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</si>
  <si>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</si>
  <si>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</si>
  <si>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</si>
  <si>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</si>
  <si>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</si>
  <si>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</si>
  <si>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</si>
  <si>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</si>
  <si>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</si>
  <si>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</si>
  <si>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</si>
  <si>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</si>
  <si>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</si>
  <si>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</si>
  <si>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</si>
  <si>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</si>
  <si>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</si>
  <si>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</si>
  <si>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</si>
  <si>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</si>
  <si>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</si>
  <si>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</si>
  <si>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</si>
  <si>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</si>
  <si>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</si>
  <si>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</si>
  <si>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</si>
  <si>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</si>
  <si>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</si>
  <si>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</si>
  <si>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</si>
  <si>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</si>
  <si>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</si>
  <si>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</si>
  <si>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</si>
  <si>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</si>
  <si>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</si>
  <si>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</si>
  <si>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</si>
  <si>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</si>
  <si>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</si>
  <si>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</si>
  <si>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</si>
  <si>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</si>
  <si>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</si>
  <si>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</si>
  <si>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</si>
  <si>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</si>
  <si>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</si>
  <si>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</si>
  <si>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</si>
  <si>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</si>
  <si>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</si>
  <si>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</si>
  <si>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</si>
  <si>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</si>
  <si>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</si>
  <si>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</si>
  <si>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</si>
  <si>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</si>
  <si>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</si>
  <si>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</si>
  <si>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</si>
  <si>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</si>
  <si>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</si>
  <si>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</si>
  <si>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</si>
  <si>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</si>
  <si>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</si>
  <si>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</si>
  <si>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</si>
  <si>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</si>
  <si>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</si>
  <si>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</si>
  <si>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</si>
  <si>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</si>
  <si>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</si>
  <si>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</si>
  <si>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</si>
  <si>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</si>
  <si>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</si>
  <si>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</si>
  <si>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</si>
  <si>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</si>
  <si>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</si>
  <si>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</si>
  <si>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</si>
  <si>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</si>
  <si>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</si>
  <si>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</si>
  <si>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</si>
  <si>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</si>
  <si>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</si>
  <si>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</si>
  <si>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</si>
  <si>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</si>
  <si>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</si>
  <si>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</si>
  <si>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</si>
  <si>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</si>
  <si>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</si>
  <si>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</si>
  <si>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</si>
  <si>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</si>
  <si>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</si>
  <si>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</si>
  <si>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</si>
  <si>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</si>
  <si>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</si>
  <si>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</si>
  <si>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</si>
  <si>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</si>
  <si>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</si>
  <si>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</si>
  <si>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</si>
  <si>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</si>
  <si>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</si>
  <si>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</si>
  <si>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</si>
  <si>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</si>
  <si>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</si>
  <si>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</si>
  <si>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</si>
  <si>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</si>
  <si>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</si>
  <si>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</si>
  <si>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</si>
  <si>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</si>
  <si>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</si>
  <si>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</si>
  <si>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</si>
  <si>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</si>
  <si>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</si>
  <si>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</si>
  <si>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</si>
  <si>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</si>
  <si>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</si>
  <si>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</si>
  <si>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</si>
  <si>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</si>
  <si>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</si>
  <si>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</si>
  <si>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</si>
  <si>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</si>
  <si>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</si>
  <si>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</si>
  <si>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</si>
  <si>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</si>
  <si>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</si>
  <si>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</si>
  <si>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</si>
  <si>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</si>
  <si>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</si>
  <si>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</si>
  <si>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</si>
  <si>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</si>
  <si>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</si>
  <si>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</si>
  <si>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</si>
  <si>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</si>
  <si>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</si>
  <si>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</si>
  <si>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</si>
  <si>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</si>
  <si>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</si>
  <si>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</si>
  <si>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</si>
  <si>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</si>
  <si>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</si>
  <si>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</si>
  <si>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</si>
  <si>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</si>
  <si>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</si>
  <si>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</si>
  <si>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</si>
  <si>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</si>
  <si>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</si>
  <si>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</si>
  <si>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</si>
  <si>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</si>
  <si>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</si>
  <si>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</si>
  <si>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</si>
  <si>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</si>
  <si>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</si>
  <si>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</si>
  <si>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</si>
  <si>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</si>
  <si>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</si>
  <si>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</si>
  <si>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</si>
  <si>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</si>
  <si>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</si>
  <si>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</si>
  <si>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</si>
  <si>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</si>
  <si>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</si>
  <si>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</si>
  <si>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</si>
  <si>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</si>
  <si>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</si>
  <si>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</si>
  <si>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</si>
  <si>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</si>
  <si>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</si>
  <si>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</si>
  <si>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</si>
  <si>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</si>
  <si>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</si>
  <si>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</si>
  <si>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</si>
  <si>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</si>
  <si>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</si>
  <si>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</si>
  <si>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</si>
  <si>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</si>
  <si>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</si>
  <si>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</si>
  <si>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</si>
  <si>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</si>
  <si>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</si>
  <si>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</si>
  <si>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</si>
  <si>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</si>
  <si>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</si>
  <si>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</si>
  <si>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</si>
  <si>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</si>
  <si>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</si>
  <si>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</si>
  <si>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</si>
  <si>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</si>
  <si>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</si>
  <si>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</si>
  <si>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</si>
  <si>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</si>
  <si>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</si>
  <si>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</si>
  <si>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</si>
  <si>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</si>
  <si>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</si>
  <si>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</si>
  <si>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</si>
  <si>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</si>
  <si>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</si>
  <si>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</si>
  <si>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</si>
  <si>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</si>
  <si>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</si>
  <si>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</si>
  <si>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</si>
  <si>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</si>
  <si>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</si>
  <si>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</si>
  <si>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</si>
  <si>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</si>
  <si>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</si>
  <si>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</si>
  <si>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</si>
  <si>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</si>
  <si>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</si>
  <si>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</si>
  <si>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</si>
  <si>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</si>
  <si>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</si>
  <si>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</si>
  <si>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</si>
  <si>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</si>
  <si>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</si>
  <si>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</si>
  <si>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</si>
  <si>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</si>
  <si>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</si>
  <si>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</si>
  <si>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</si>
  <si>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</si>
  <si>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</si>
  <si>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</si>
  <si>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</si>
  <si>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</si>
  <si>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</si>
  <si>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</si>
  <si>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</si>
  <si>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</si>
  <si>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</si>
  <si>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</si>
  <si>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</si>
  <si>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</si>
  <si>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</si>
  <si>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</si>
  <si>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</si>
  <si>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</si>
  <si>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</si>
  <si>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</si>
  <si>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</si>
  <si>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</si>
  <si>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</si>
  <si>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</si>
  <si>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</si>
  <si>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</si>
  <si>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</si>
  <si>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</si>
  <si>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</si>
  <si>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</si>
  <si>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</si>
  <si>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</si>
  <si>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</si>
  <si>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</si>
  <si>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</si>
  <si>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</si>
  <si>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</si>
  <si>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</si>
  <si>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</si>
  <si>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</si>
  <si>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</si>
  <si>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</si>
  <si>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</si>
  <si>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</si>
  <si>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</si>
  <si>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</si>
  <si>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</si>
  <si>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</si>
  <si>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</si>
  <si>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</si>
  <si>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</si>
  <si>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</si>
  <si>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</si>
  <si>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</si>
  <si>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</si>
  <si>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</si>
  <si>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</si>
  <si>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</si>
  <si>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</si>
  <si>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</si>
  <si>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</si>
  <si>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</si>
  <si>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</si>
  <si>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</si>
  <si>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</si>
  <si>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</si>
  <si>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</si>
  <si>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</si>
  <si>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</si>
  <si>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</si>
  <si>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</si>
  <si>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</si>
  <si>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</si>
  <si>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</si>
  <si>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</si>
  <si>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</si>
  <si>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</si>
  <si>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</si>
  <si>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</si>
  <si>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</si>
  <si>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</si>
  <si>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</si>
  <si>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</si>
  <si>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</si>
  <si>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</si>
  <si>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</si>
  <si>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</si>
  <si>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</si>
  <si>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</si>
  <si>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</si>
  <si>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</si>
  <si>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</si>
  <si>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</si>
  <si>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</si>
  <si>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</si>
  <si>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</si>
  <si>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</si>
  <si>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</si>
  <si>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</si>
  <si>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</si>
  <si>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</si>
  <si>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</si>
  <si>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</si>
  <si>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</si>
  <si>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</si>
  <si>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</si>
  <si>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</si>
  <si>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</si>
  <si>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</si>
  <si>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</si>
  <si>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</si>
  <si>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</si>
  <si>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</si>
  <si>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</si>
  <si>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</si>
  <si>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</si>
  <si>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</si>
  <si>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</si>
  <si>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</si>
  <si>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</si>
  <si>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</si>
  <si>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</si>
  <si>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</si>
  <si>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</si>
  <si>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</si>
  <si>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</si>
  <si>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</si>
  <si>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</si>
  <si>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</si>
  <si>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</si>
  <si>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</si>
  <si>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</si>
  <si>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</si>
  <si>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</si>
  <si>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</si>
  <si>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</si>
  <si>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</si>
  <si>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</si>
  <si>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</si>
  <si>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</si>
  <si>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</si>
  <si>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</si>
  <si>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</si>
  <si>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</si>
  <si>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</si>
  <si>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</si>
  <si>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</si>
  <si>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</si>
  <si>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</si>
  <si>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</si>
  <si>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</si>
  <si>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</si>
  <si>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</si>
  <si>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</si>
  <si>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</si>
  <si>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</si>
  <si>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</si>
  <si>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</si>
  <si>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</si>
  <si>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</si>
  <si>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</si>
  <si>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</si>
  <si>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</si>
  <si>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</si>
  <si>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</si>
  <si>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</si>
  <si>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</si>
  <si>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</si>
  <si>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</si>
  <si>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</si>
  <si>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</si>
  <si>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</si>
  <si>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</si>
  <si>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</si>
  <si>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</si>
  <si>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</si>
  <si>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</si>
  <si>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</si>
  <si>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</si>
  <si>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</si>
  <si>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</si>
  <si>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</si>
  <si>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</si>
  <si>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</si>
  <si>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</si>
  <si>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</si>
  <si>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</si>
  <si>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</si>
  <si>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</si>
  <si>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</si>
  <si>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</si>
  <si>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</si>
  <si>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</si>
  <si>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</si>
  <si>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</si>
  <si>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</si>
  <si>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</si>
  <si>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</si>
  <si>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</si>
  <si>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</si>
  <si>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</si>
  <si>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</si>
  <si>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</si>
  <si>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</si>
  <si>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</si>
  <si>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</si>
  <si>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</si>
  <si>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</si>
  <si>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</si>
  <si>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</si>
  <si>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</si>
  <si>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</si>
  <si>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</si>
  <si>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</si>
  <si>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</si>
  <si>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</si>
  <si>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</si>
  <si>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</si>
  <si>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</si>
  <si>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</si>
  <si>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</si>
  <si>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</si>
  <si>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</si>
  <si>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</si>
  <si>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</si>
  <si>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</si>
  <si>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</si>
  <si>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</si>
  <si>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</si>
  <si>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</si>
  <si>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</si>
  <si>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</si>
  <si>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</si>
  <si>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</si>
  <si>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</si>
  <si>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</si>
  <si>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</si>
  <si>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</si>
  <si>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</si>
  <si>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</si>
  <si>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</si>
  <si>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</si>
  <si>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</si>
  <si>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</si>
  <si>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</si>
  <si>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</si>
  <si>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</si>
  <si>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</si>
  <si>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</si>
  <si>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</si>
  <si>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</si>
  <si>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</si>
  <si>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</si>
  <si>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</si>
  <si>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</si>
  <si>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</si>
  <si>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</si>
  <si>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</si>
  <si>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</si>
  <si>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</si>
  <si>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</si>
  <si>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</si>
  <si>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</si>
  <si>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</si>
  <si>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</si>
  <si>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</si>
  <si>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</si>
  <si>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</si>
  <si>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</si>
  <si>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</si>
  <si>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</si>
  <si>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</si>
  <si>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</si>
  <si>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</si>
  <si>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</si>
  <si>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</si>
  <si>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</si>
  <si>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</si>
  <si>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</si>
  <si>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</si>
  <si>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</si>
  <si>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</si>
  <si>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</si>
  <si>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</si>
  <si>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</si>
  <si>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</si>
  <si>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</si>
  <si>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</si>
  <si>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</si>
  <si>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</si>
  <si>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</si>
  <si>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</si>
  <si>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</si>
  <si>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</si>
  <si>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</si>
  <si>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</si>
  <si>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</si>
  <si>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</si>
  <si>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</si>
  <si>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</si>
  <si>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</si>
  <si>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</si>
  <si>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</si>
  <si>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</si>
  <si>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</si>
  <si>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</si>
  <si>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</si>
  <si>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</si>
  <si>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</si>
  <si>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</si>
  <si>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</si>
  <si>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</si>
  <si>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</si>
  <si>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</si>
  <si>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</si>
  <si>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</si>
  <si>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</si>
  <si>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</si>
  <si>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</si>
  <si>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</si>
  <si>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</si>
  <si>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</si>
  <si>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</si>
  <si>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</si>
  <si>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</si>
  <si>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</si>
  <si>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</si>
  <si>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</si>
  <si>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</si>
  <si>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</si>
  <si>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</si>
  <si>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</si>
  <si>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</si>
  <si>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</si>
  <si>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</si>
  <si>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</si>
  <si>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</si>
  <si>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</si>
  <si>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</si>
  <si>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</si>
  <si>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</si>
  <si>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</si>
  <si>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</si>
  <si>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</si>
  <si>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</si>
  <si>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</si>
  <si>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</si>
  <si>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</si>
  <si>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</si>
  <si>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</si>
  <si>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</si>
  <si>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</si>
  <si>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</si>
  <si>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</si>
  <si>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</si>
  <si>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</si>
  <si>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</si>
  <si>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</si>
  <si>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</si>
  <si>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</si>
  <si>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</si>
  <si>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</si>
  <si>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</si>
  <si>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</si>
  <si>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</si>
  <si>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</si>
  <si>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</si>
  <si>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</si>
  <si>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</si>
  <si>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</si>
  <si>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</si>
  <si>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</si>
  <si>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</si>
  <si>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</si>
  <si>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</si>
  <si>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</si>
  <si>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</si>
  <si>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</si>
  <si>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</si>
  <si>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</si>
  <si>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</si>
  <si>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</si>
  <si>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</si>
  <si>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</si>
  <si>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</si>
  <si>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</si>
  <si>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</si>
  <si>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</si>
  <si>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</si>
  <si>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</si>
  <si>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</si>
  <si>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</si>
  <si>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</si>
  <si>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</si>
  <si>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</si>
  <si>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</si>
  <si>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</si>
  <si>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</si>
  <si>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</si>
  <si>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</si>
  <si>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</si>
  <si>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</si>
  <si>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</si>
  <si>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</si>
  <si>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</si>
  <si>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</si>
  <si>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</si>
  <si>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</si>
  <si>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</si>
  <si>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</si>
  <si>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</si>
  <si>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</si>
  <si>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</si>
  <si>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</si>
  <si>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</si>
  <si>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</si>
  <si>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</si>
  <si>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</si>
  <si>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</si>
  <si>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</si>
  <si>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</si>
  <si>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</si>
  <si>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</si>
  <si>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</si>
  <si>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</si>
  <si>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</si>
  <si>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</si>
  <si>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</si>
  <si>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</si>
  <si>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</si>
  <si>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</si>
  <si>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</si>
  <si>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</si>
  <si>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</si>
  <si>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</si>
  <si>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</si>
  <si>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</si>
  <si>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</si>
  <si>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</si>
  <si>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</si>
  <si>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</si>
  <si>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</si>
  <si>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</si>
  <si>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</si>
  <si>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</si>
  <si>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</si>
  <si>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</si>
  <si>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</si>
  <si>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</si>
  <si>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</si>
  <si>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</si>
  <si>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</si>
  <si>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</si>
  <si>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</si>
  <si>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</si>
  <si>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</si>
  <si>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</si>
  <si>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</si>
  <si>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</si>
  <si>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</si>
  <si>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</si>
  <si>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</si>
  <si>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</si>
  <si>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</si>
  <si>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</si>
  <si>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</si>
  <si>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</si>
  <si>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</si>
  <si>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</si>
  <si>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</si>
  <si>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</si>
  <si>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</si>
  <si>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</si>
  <si>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</si>
  <si>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</si>
  <si>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</si>
  <si>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</si>
  <si>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</si>
  <si>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</si>
  <si>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</si>
  <si>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</si>
  <si>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</si>
  <si>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</si>
  <si>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</si>
  <si>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</si>
  <si>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</si>
  <si>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</si>
  <si>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</si>
  <si>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</si>
  <si>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</si>
  <si>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</si>
  <si>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</si>
  <si>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</si>
  <si>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</si>
  <si>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</si>
  <si>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</si>
  <si>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</si>
  <si>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</si>
  <si>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</si>
  <si>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</si>
  <si>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</si>
  <si>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</si>
  <si>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</si>
  <si>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</si>
  <si>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</si>
  <si>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</si>
  <si>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</si>
  <si>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</si>
  <si>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</si>
  <si>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</si>
  <si>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</si>
  <si>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</si>
  <si>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</si>
  <si>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</si>
  <si>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</si>
  <si>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</si>
  <si>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</si>
  <si>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</si>
  <si>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</si>
  <si>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</si>
  <si>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</si>
  <si>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</si>
  <si>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</si>
  <si>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</si>
  <si>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</si>
  <si>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</si>
  <si>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</si>
  <si>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</si>
  <si>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</si>
  <si>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</si>
  <si>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</si>
  <si>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</si>
  <si>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</si>
  <si>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</si>
  <si>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</si>
  <si>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</si>
  <si>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</si>
  <si>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</si>
  <si>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</si>
  <si>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</si>
  <si>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</si>
  <si>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</si>
  <si>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</si>
  <si>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</si>
  <si>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</si>
  <si>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</si>
  <si>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</si>
  <si>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</si>
  <si>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</si>
  <si>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</si>
  <si>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</si>
  <si>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</si>
  <si>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</si>
  <si>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</si>
  <si>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</si>
  <si>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</si>
  <si>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</si>
  <si>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</si>
  <si>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</si>
  <si>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</si>
  <si>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</si>
  <si>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</si>
  <si>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</si>
  <si>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</si>
  <si>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</si>
  <si>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</si>
  <si>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</si>
  <si>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</si>
  <si>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</si>
  <si>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</si>
  <si>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</si>
  <si>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</si>
  <si>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</si>
  <si>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</si>
  <si>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</si>
  <si>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</si>
  <si>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</si>
  <si>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</si>
  <si>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</si>
  <si>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</si>
  <si>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</si>
  <si>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</si>
  <si>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</si>
  <si>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</si>
  <si>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</si>
  <si>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</si>
  <si>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</si>
  <si>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</si>
  <si>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</si>
  <si>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</si>
  <si>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</si>
  <si>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</si>
  <si>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</si>
  <si>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</si>
  <si>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</si>
  <si>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</si>
  <si>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</si>
  <si>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</si>
  <si>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</si>
  <si>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</si>
  <si>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</si>
  <si>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</si>
  <si>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</si>
  <si>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</si>
  <si>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</si>
  <si>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</si>
  <si>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</si>
  <si>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</si>
  <si>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</si>
  <si>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</si>
  <si>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</si>
  <si>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</si>
  <si>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</si>
  <si>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</si>
  <si>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</si>
  <si>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</si>
  <si>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</si>
  <si>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</si>
  <si>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</si>
  <si>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</si>
  <si>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</si>
  <si>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</si>
  <si>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</si>
  <si>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</si>
  <si>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</si>
  <si>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</si>
  <si>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</si>
  <si>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</si>
  <si>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</si>
  <si>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</si>
  <si>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</si>
  <si>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</si>
  <si>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</si>
  <si>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</si>
  <si>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</si>
  <si>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</si>
  <si>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</si>
  <si>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</si>
  <si>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</si>
  <si>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</si>
  <si>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</si>
  <si>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</si>
  <si>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</si>
  <si>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</si>
  <si>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</si>
  <si>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</si>
  <si>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</si>
  <si>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</si>
  <si>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</si>
  <si>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</si>
  <si>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</si>
  <si>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</si>
  <si>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</si>
  <si>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</si>
  <si>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</si>
  <si>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</si>
  <si>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</si>
  <si>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</si>
  <si>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</si>
  <si>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</si>
  <si>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</si>
  <si>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</si>
  <si>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</si>
  <si>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</si>
  <si>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</si>
  <si>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</si>
  <si>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</si>
  <si>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</si>
  <si>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</si>
  <si>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</si>
  <si>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</si>
  <si>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</si>
  <si>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</si>
  <si>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</si>
  <si>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</si>
  <si>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</si>
  <si>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</si>
  <si>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</si>
  <si>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</si>
  <si>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</si>
  <si>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</si>
  <si>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</si>
  <si>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</si>
  <si>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</si>
  <si>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</si>
  <si>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</si>
  <si>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</si>
  <si>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</si>
  <si>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</si>
  <si>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</si>
  <si>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</si>
  <si>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</si>
  <si>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</si>
  <si>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</si>
  <si>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</si>
  <si>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</si>
  <si>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</si>
  <si>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</si>
  <si>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</si>
  <si>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</si>
  <si>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</si>
  <si>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</si>
  <si>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</si>
  <si>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</si>
  <si>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</si>
  <si>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</si>
  <si>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</si>
  <si>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</si>
  <si>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</si>
  <si>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</si>
  <si>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</si>
  <si>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</si>
  <si>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</si>
  <si>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</si>
  <si>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</si>
  <si>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</si>
  <si>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</si>
  <si>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</si>
  <si>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</si>
  <si>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</si>
  <si>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</si>
  <si>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</si>
  <si>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</si>
  <si>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</si>
  <si>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</si>
  <si>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</si>
  <si>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</si>
  <si>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</si>
  <si>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</si>
  <si>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</si>
  <si>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</si>
  <si>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</si>
  <si>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</si>
  <si>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</si>
  <si>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</si>
  <si>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</si>
  <si>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</si>
  <si>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</si>
  <si>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</si>
  <si>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</si>
  <si>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</si>
  <si>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</si>
  <si>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</si>
  <si>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</si>
  <si>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</si>
  <si>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</si>
  <si>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</si>
  <si>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</si>
  <si>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</si>
  <si>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</si>
  <si>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</si>
  <si>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</si>
  <si>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</si>
  <si>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</si>
  <si>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</si>
  <si>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</si>
  <si>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</si>
  <si>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</si>
  <si>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</si>
  <si>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</si>
  <si>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</si>
  <si>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</si>
  <si>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</si>
  <si>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</si>
  <si>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</si>
  <si>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</si>
  <si>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</si>
  <si>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</si>
  <si>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</si>
  <si>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</si>
  <si>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</si>
  <si>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</si>
  <si>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</si>
  <si>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</si>
  <si>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</si>
  <si>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</si>
  <si>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</si>
  <si>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</si>
  <si>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</si>
  <si>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</si>
  <si>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</si>
  <si>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</si>
  <si>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</si>
  <si>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</si>
  <si>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</si>
  <si>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</si>
  <si>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</si>
  <si>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</si>
  <si>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</si>
  <si>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</si>
  <si>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</si>
  <si>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</si>
  <si>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</si>
  <si>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</si>
  <si>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</si>
  <si>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</si>
  <si>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</si>
  <si>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</si>
  <si>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</si>
  <si>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</si>
  <si>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</si>
  <si>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</si>
  <si>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</si>
  <si>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</si>
  <si>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</si>
  <si>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</si>
  <si>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</si>
  <si>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</si>
  <si>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</si>
  <si>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</si>
  <si>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</si>
  <si>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</si>
  <si>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</si>
  <si>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</si>
  <si>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</si>
  <si>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</si>
  <si>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</si>
  <si>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</si>
  <si>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</si>
  <si>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</si>
  <si>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</si>
  <si>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</si>
  <si>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</si>
  <si>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</si>
  <si>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</si>
  <si>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</si>
  <si>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</si>
  <si>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</si>
  <si>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</si>
  <si>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</si>
  <si>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</si>
  <si>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</si>
  <si>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</si>
  <si>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</si>
  <si>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</si>
  <si>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</si>
  <si>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</si>
  <si>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</si>
  <si>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</si>
  <si>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</si>
  <si>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</si>
  <si>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</si>
  <si>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</si>
  <si>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</si>
  <si>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</si>
  <si>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</si>
  <si>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</si>
  <si>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</si>
  <si>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</si>
  <si>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</si>
  <si>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</si>
  <si>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</si>
  <si>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</si>
  <si>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</si>
  <si>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</si>
  <si>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</si>
  <si>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</si>
  <si>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</si>
  <si>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</si>
  <si>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</si>
  <si>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</si>
  <si>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</si>
  <si>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</si>
  <si>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</si>
  <si>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</si>
  <si>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</si>
  <si>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</si>
  <si>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</si>
  <si>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</si>
  <si>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</si>
  <si>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</si>
  <si>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</si>
  <si>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</si>
  <si>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</si>
  <si>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</si>
  <si>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</si>
  <si>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</si>
  <si>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</si>
  <si>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</si>
  <si>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</si>
  <si>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</si>
  <si>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</si>
  <si>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</si>
  <si>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</si>
  <si>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</si>
  <si>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</si>
  <si>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</si>
  <si>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</si>
  <si>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</si>
  <si>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</si>
  <si>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</si>
  <si>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</si>
  <si>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</si>
  <si>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</si>
  <si>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</si>
  <si>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</si>
  <si>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</si>
  <si>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</si>
  <si>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</si>
  <si>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</si>
  <si>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</si>
  <si>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</si>
  <si>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</si>
  <si>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</si>
  <si>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</si>
  <si>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</si>
  <si>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</si>
  <si>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</si>
  <si>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</si>
  <si>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</si>
  <si>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</si>
  <si>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</si>
  <si>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</si>
  <si>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</si>
  <si>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</si>
  <si>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</si>
  <si>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</si>
  <si>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</si>
  <si>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</si>
  <si>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</si>
  <si>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</si>
  <si>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</si>
  <si>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</si>
  <si>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</si>
  <si>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</si>
  <si>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</si>
  <si>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</si>
  <si>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</si>
  <si>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</si>
  <si>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</si>
  <si>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</si>
  <si>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</si>
  <si>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</si>
  <si>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</si>
  <si>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</si>
  <si>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</si>
  <si>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</si>
  <si>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</si>
  <si>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</si>
  <si>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</si>
  <si>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</si>
  <si>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</si>
  <si>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</si>
  <si>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</si>
  <si>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</si>
  <si>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</si>
  <si>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</si>
  <si>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</si>
  <si>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</si>
  <si>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</si>
  <si>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</si>
  <si>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</si>
  <si>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</si>
  <si>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</si>
  <si>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</si>
  <si>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</si>
  <si>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</si>
  <si>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</si>
  <si>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</si>
  <si>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</si>
  <si>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</si>
  <si>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</si>
  <si>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</si>
  <si>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</si>
  <si>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</si>
  <si>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</si>
  <si>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</si>
  <si>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</si>
  <si>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</si>
  <si>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</si>
  <si>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</si>
  <si>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</si>
  <si>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</si>
  <si>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</si>
  <si>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</si>
  <si>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</si>
  <si>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</si>
  <si>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</si>
  <si>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</si>
  <si>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</si>
  <si>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</si>
  <si>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</si>
  <si>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</si>
  <si>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</si>
  <si>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</si>
  <si>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</si>
  <si>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</si>
  <si>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</si>
  <si>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</si>
  <si>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</si>
  <si>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</si>
  <si>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</si>
  <si>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</si>
  <si>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</si>
  <si>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</si>
  <si>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</si>
  <si>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</si>
  <si>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</si>
  <si>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</si>
  <si>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</si>
  <si>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</si>
  <si>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</si>
  <si>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</si>
  <si>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</si>
  <si>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</si>
  <si>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</si>
  <si>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</si>
  <si>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</si>
  <si>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</si>
  <si>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</si>
  <si>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</si>
  <si>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</si>
  <si>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</si>
  <si>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</si>
  <si>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</si>
  <si>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</si>
  <si>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</si>
  <si>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</si>
  <si>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</si>
  <si>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</si>
  <si>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</si>
  <si>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</si>
  <si>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</si>
  <si>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</si>
  <si>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</si>
  <si>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</si>
  <si>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</si>
  <si>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</si>
  <si>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</si>
  <si>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</si>
  <si>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</si>
  <si>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</si>
  <si>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</si>
  <si>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</si>
  <si>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</si>
  <si>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</si>
  <si>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</si>
  <si>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</si>
  <si>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</si>
  <si>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</si>
  <si>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</si>
  <si>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</si>
  <si>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</si>
  <si>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</si>
  <si>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</si>
  <si>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</si>
  <si>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</si>
  <si>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</si>
  <si>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</si>
  <si>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</si>
  <si>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</si>
  <si>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</si>
  <si>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</si>
  <si>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</si>
  <si>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</si>
  <si>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</si>
  <si>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</si>
  <si>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</si>
  <si>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</si>
  <si>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</si>
  <si>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</si>
  <si>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</si>
  <si>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</si>
  <si>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</si>
  <si>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</si>
  <si>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</si>
  <si>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</si>
  <si>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</si>
  <si>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</si>
  <si>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</si>
  <si>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</si>
  <si>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</si>
  <si>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</si>
  <si>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</si>
  <si>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</si>
  <si>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</si>
  <si>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</si>
  <si>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</si>
  <si>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</si>
  <si>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</si>
  <si>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</si>
  <si>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</si>
  <si>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</si>
  <si>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</si>
  <si>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</si>
  <si>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</si>
  <si>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</si>
  <si>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</si>
  <si>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</si>
  <si>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</si>
  <si>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</si>
  <si>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</si>
  <si>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</si>
  <si>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</si>
  <si>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</si>
  <si>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</si>
  <si>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</si>
  <si>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</si>
  <si>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</si>
  <si>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</si>
  <si>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</si>
  <si>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</si>
  <si>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</si>
  <si>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</si>
  <si>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</si>
  <si>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</si>
  <si>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</si>
  <si>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</si>
  <si>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</si>
  <si>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</si>
  <si>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</si>
  <si>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</si>
  <si>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</si>
  <si>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</si>
  <si>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</si>
  <si>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</si>
  <si>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</si>
  <si>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</si>
  <si>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</si>
  <si>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</si>
  <si>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</si>
  <si>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</si>
  <si>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</si>
  <si>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</si>
  <si>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</si>
  <si>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</si>
  <si>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</si>
  <si>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</si>
  <si>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</si>
  <si>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</si>
  <si>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</si>
  <si>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</si>
  <si>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</si>
  <si>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</si>
  <si>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</si>
  <si>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</si>
  <si>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</si>
  <si>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</si>
  <si>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</si>
  <si>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</si>
  <si>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</si>
  <si>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</si>
  <si>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</si>
  <si>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</si>
  <si>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</si>
  <si>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</si>
  <si>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</si>
  <si>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</si>
  <si>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</si>
  <si>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</si>
  <si>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</si>
  <si>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</si>
  <si>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</si>
  <si>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</si>
  <si>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</si>
  <si>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</si>
  <si>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</si>
  <si>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</si>
  <si>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</si>
  <si>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</si>
  <si>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</si>
  <si>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</si>
  <si>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</si>
  <si>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</si>
  <si>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</si>
  <si>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</si>
  <si>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</si>
  <si>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</si>
  <si>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</si>
  <si>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</si>
  <si>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</si>
  <si>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</si>
  <si>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</si>
  <si>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</si>
  <si>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</si>
  <si>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</si>
  <si>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</si>
  <si>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</si>
  <si>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</si>
  <si>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</si>
  <si>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</si>
  <si>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</si>
  <si>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</si>
  <si>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</si>
  <si>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</si>
  <si>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</si>
  <si>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</si>
  <si>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</si>
  <si>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</si>
  <si>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</si>
  <si>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</si>
  <si>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</si>
  <si>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</si>
  <si>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</si>
  <si>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</si>
  <si>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</si>
  <si>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</si>
  <si>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</si>
  <si>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</si>
  <si>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</si>
  <si>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</si>
  <si>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</si>
  <si>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</si>
  <si>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</si>
  <si>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</si>
  <si>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</si>
  <si>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</si>
  <si>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</si>
  <si>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</si>
  <si>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</si>
  <si>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</si>
  <si>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</si>
  <si>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</si>
  <si>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</si>
  <si>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</si>
  <si>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</si>
  <si>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</si>
  <si>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</si>
  <si>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</si>
  <si>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</si>
  <si>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</si>
  <si>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</si>
  <si>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</si>
  <si>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</si>
  <si>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</si>
  <si>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</si>
  <si>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</si>
  <si>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</si>
  <si>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</si>
  <si>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</si>
  <si>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</si>
  <si>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</si>
  <si>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</si>
  <si>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</si>
  <si>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</si>
  <si>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</si>
  <si>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</si>
  <si>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</si>
  <si>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</si>
  <si>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</si>
  <si>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</si>
  <si>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</si>
  <si>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</si>
  <si>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</si>
  <si>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</si>
  <si>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</si>
  <si>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</si>
  <si>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</si>
  <si>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</si>
  <si>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</si>
  <si>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</si>
  <si>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</si>
  <si>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</si>
  <si>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</si>
  <si>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</si>
  <si>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</si>
  <si>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</si>
  <si>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</si>
  <si>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</si>
  <si>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</si>
  <si>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</si>
  <si>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</si>
  <si>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</si>
  <si>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</si>
  <si>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</si>
  <si>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</si>
  <si>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</si>
  <si>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</si>
  <si>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</si>
  <si>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</si>
  <si>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</si>
  <si>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</si>
  <si>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</si>
  <si>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</si>
  <si>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</si>
  <si>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</si>
  <si>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</si>
  <si>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</si>
  <si>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</si>
  <si>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</si>
  <si>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</si>
  <si>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</si>
  <si>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</si>
  <si>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</si>
  <si>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</si>
  <si>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</si>
  <si>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</si>
  <si>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</si>
  <si>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</si>
  <si>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</si>
  <si>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</si>
  <si>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</si>
  <si>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</si>
  <si>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</si>
  <si>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</si>
  <si>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</si>
  <si>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</si>
  <si>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</si>
  <si>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</si>
  <si>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</si>
  <si>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</si>
  <si>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</si>
  <si>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</si>
  <si>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</si>
  <si>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</si>
  <si>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</si>
  <si>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</si>
  <si>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</si>
  <si>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</si>
  <si>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</si>
  <si>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</si>
  <si>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</si>
  <si>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</si>
  <si>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</si>
  <si>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</si>
  <si>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</si>
  <si>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</si>
  <si>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</si>
  <si>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</si>
  <si>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</si>
  <si>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</si>
  <si>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</si>
  <si>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</si>
  <si>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</si>
  <si>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</si>
  <si>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</si>
  <si>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</si>
  <si>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</si>
  <si>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</si>
  <si>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</si>
  <si>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</si>
  <si>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</si>
  <si>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</si>
  <si>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</si>
  <si>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</si>
  <si>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</si>
  <si>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</si>
  <si>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</si>
  <si>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</si>
  <si>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</si>
  <si>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</si>
  <si>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</si>
  <si>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</si>
  <si>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</si>
  <si>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</si>
  <si>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</si>
  <si>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</si>
  <si>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</si>
  <si>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</si>
  <si>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</si>
  <si>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</si>
  <si>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</si>
  <si>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</si>
  <si>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</si>
  <si>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</si>
  <si>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</si>
  <si>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</si>
  <si>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</si>
  <si>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</si>
  <si>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</si>
  <si>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</si>
  <si>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</si>
  <si>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</si>
  <si>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</si>
  <si>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</si>
  <si>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</si>
  <si>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</si>
  <si>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</si>
  <si>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</si>
  <si>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</si>
  <si>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</si>
  <si>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</si>
  <si>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</si>
  <si>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</si>
  <si>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</si>
  <si>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</si>
  <si>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</si>
  <si>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</si>
  <si>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</si>
  <si>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</si>
  <si>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</si>
  <si>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</si>
  <si>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</si>
  <si>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</si>
  <si>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</si>
  <si>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</si>
  <si>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</si>
  <si>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</si>
  <si>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</si>
  <si>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</si>
  <si>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</si>
  <si>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</si>
  <si>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</si>
  <si>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</si>
  <si>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</si>
  <si>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</si>
  <si>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</si>
  <si>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</si>
  <si>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</si>
  <si>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</si>
  <si>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</si>
  <si>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</si>
  <si>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</si>
  <si>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</si>
  <si>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</si>
  <si>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</si>
  <si>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</si>
  <si>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</si>
  <si>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</si>
  <si>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</si>
  <si>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</si>
  <si>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</si>
  <si>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</si>
  <si>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</si>
  <si>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</si>
  <si>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</si>
  <si>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</si>
  <si>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</si>
  <si>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</si>
  <si>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</si>
  <si>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</si>
  <si>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</si>
  <si>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</si>
  <si>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</si>
  <si>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</si>
  <si>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</si>
  <si>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</si>
  <si>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</si>
  <si>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</si>
  <si>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</si>
  <si>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</si>
  <si>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</si>
  <si>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</si>
  <si>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</si>
  <si>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</si>
  <si>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</si>
  <si>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</si>
  <si>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</si>
  <si>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</si>
  <si>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</si>
  <si>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</si>
  <si>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</si>
  <si>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</si>
  <si>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</si>
  <si>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</si>
  <si>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</si>
  <si>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</si>
  <si>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</si>
  <si>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</si>
  <si>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</si>
  <si>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</si>
  <si>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</si>
  <si>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</si>
  <si>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</si>
  <si>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</si>
  <si>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</si>
  <si>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</si>
  <si>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</si>
  <si>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</si>
  <si>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</si>
  <si>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</si>
  <si>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</si>
  <si>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</si>
  <si>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</si>
  <si>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</si>
  <si>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</si>
  <si>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</si>
  <si>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</si>
  <si>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</si>
  <si>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</si>
  <si>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</si>
  <si>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</si>
  <si>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</si>
  <si>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</si>
  <si>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</si>
  <si>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</si>
  <si>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</si>
  <si>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</si>
  <si>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</si>
  <si>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</si>
  <si>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</si>
  <si>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</si>
  <si>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</si>
  <si>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</si>
  <si>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</si>
  <si>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</si>
  <si>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</si>
  <si>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</si>
  <si>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</si>
  <si>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</si>
  <si>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</si>
  <si>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</si>
  <si>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</si>
  <si>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</si>
  <si>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</si>
  <si>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</si>
  <si>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</si>
  <si>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</si>
  <si>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</si>
  <si>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</si>
  <si>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</si>
  <si>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</si>
  <si>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</si>
  <si>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</si>
  <si>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</si>
  <si>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</si>
  <si>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</si>
  <si>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</si>
  <si>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</si>
  <si>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</si>
  <si>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</si>
  <si>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</si>
  <si>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</si>
  <si>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</si>
  <si>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</si>
  <si>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</si>
  <si>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</si>
  <si>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</si>
  <si>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</si>
  <si>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</si>
  <si>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</si>
  <si>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</si>
  <si>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</si>
  <si>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</si>
  <si>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</si>
  <si>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</si>
  <si>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</si>
  <si>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</si>
  <si>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</si>
  <si>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</si>
  <si>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</si>
  <si>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</si>
  <si>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</si>
  <si>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</si>
  <si>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</si>
  <si>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</si>
  <si>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</si>
  <si>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</si>
  <si>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</si>
  <si>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</si>
  <si>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</si>
  <si>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</si>
  <si>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</si>
  <si>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</si>
  <si>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</si>
  <si>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</si>
  <si>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</si>
  <si>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</si>
  <si>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</si>
  <si>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</si>
  <si>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</si>
  <si>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</si>
  <si>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</si>
  <si>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</si>
  <si>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</si>
  <si>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</si>
  <si>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</si>
  <si>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</si>
  <si>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</si>
  <si>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</si>
  <si>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</si>
  <si>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</si>
  <si>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</si>
  <si>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</si>
  <si>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</si>
  <si>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</si>
  <si>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</si>
  <si>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</si>
  <si>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</si>
  <si>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</si>
  <si>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</si>
  <si>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</si>
  <si>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</si>
  <si>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</si>
  <si>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</si>
  <si>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</si>
  <si>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</si>
  <si>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</si>
  <si>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</si>
  <si>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</si>
  <si>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</si>
  <si>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</si>
  <si>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</si>
  <si>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</si>
  <si>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</si>
  <si>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</si>
  <si>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</si>
  <si>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</si>
  <si>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</si>
  <si>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</si>
  <si>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</si>
  <si>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</si>
  <si>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</si>
  <si>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</si>
  <si>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</si>
  <si>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</si>
  <si>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</si>
  <si>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</si>
  <si>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</si>
  <si>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</si>
  <si>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</si>
  <si>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</si>
  <si>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</si>
  <si>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</si>
  <si>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</si>
  <si>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</si>
  <si>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</si>
  <si>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</si>
  <si>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</si>
  <si>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</si>
  <si>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</si>
  <si>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</si>
  <si>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</si>
  <si>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</si>
  <si>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</si>
  <si>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</si>
  <si>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</si>
  <si>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</si>
  <si>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</si>
  <si>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</si>
  <si>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</si>
  <si>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</si>
  <si>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</si>
  <si>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</si>
  <si>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</si>
  <si>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</si>
  <si>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</si>
  <si>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</si>
  <si>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</si>
  <si>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</si>
  <si>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</si>
  <si>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</si>
  <si>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</si>
  <si>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</si>
  <si>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</si>
  <si>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</si>
  <si>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</si>
  <si>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</si>
  <si>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</si>
  <si>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</si>
  <si>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</si>
  <si>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</si>
  <si>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</si>
  <si>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</si>
  <si>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</si>
  <si>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</si>
  <si>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</si>
  <si>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</si>
  <si>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</si>
  <si>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</si>
  <si>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</si>
  <si>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</si>
  <si>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</si>
  <si>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</si>
  <si>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</si>
  <si>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</si>
  <si>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</si>
  <si>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</si>
  <si>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</si>
  <si>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</si>
  <si>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</si>
  <si>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</si>
  <si>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</si>
  <si>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</si>
  <si>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</si>
  <si>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</si>
  <si>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</si>
  <si>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</si>
  <si>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</si>
  <si>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</si>
  <si>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</si>
  <si>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</si>
  <si>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</si>
  <si>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</si>
  <si>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</si>
  <si>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</si>
  <si>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</si>
  <si>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</si>
  <si>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</si>
  <si>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</si>
  <si>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</si>
  <si>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</si>
  <si>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</si>
  <si>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</si>
  <si>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</si>
  <si>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</si>
  <si>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</si>
  <si>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</si>
  <si>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</si>
  <si>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</si>
  <si>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</si>
  <si>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</si>
  <si>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</si>
  <si>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</si>
  <si>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</si>
  <si>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</si>
  <si>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</si>
  <si>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</si>
  <si>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</si>
  <si>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</si>
  <si>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</si>
  <si>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</si>
  <si>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</si>
  <si>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</si>
  <si>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</si>
  <si>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</si>
  <si>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</si>
  <si>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</si>
  <si>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</si>
  <si>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</si>
  <si>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</si>
  <si>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</si>
  <si>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</si>
  <si>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</si>
  <si>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</si>
  <si>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</si>
  <si>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</si>
  <si>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</si>
  <si>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</si>
  <si>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</si>
  <si>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</si>
  <si>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</si>
  <si>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</si>
  <si>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</si>
  <si>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</si>
  <si>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</si>
  <si>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</si>
  <si>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</si>
  <si>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</si>
  <si>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</si>
  <si>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</si>
  <si>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</si>
  <si>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</si>
  <si>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</si>
  <si>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</si>
  <si>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</si>
  <si>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</si>
  <si>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</si>
  <si>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</si>
  <si>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</si>
  <si>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</si>
  <si>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</si>
  <si>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</si>
  <si>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</si>
  <si>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</si>
  <si>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</si>
  <si>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</si>
  <si>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</si>
  <si>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</si>
  <si>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</si>
  <si>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</si>
  <si>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</si>
  <si>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</si>
  <si>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</si>
  <si>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</si>
  <si>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</si>
  <si>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</si>
  <si>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</si>
  <si>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</si>
  <si>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</si>
  <si>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</si>
  <si>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</si>
  <si>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</si>
  <si>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</si>
  <si>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</si>
  <si>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</si>
  <si>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</si>
  <si>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</si>
  <si>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</si>
  <si>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</si>
  <si>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</si>
  <si>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</si>
  <si>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</si>
  <si>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</si>
  <si>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</si>
  <si>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</si>
  <si>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</si>
  <si>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</si>
  <si>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</si>
  <si>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</si>
  <si>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</si>
  <si>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</si>
  <si>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</si>
  <si>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</si>
  <si>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</si>
  <si>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</si>
  <si>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</si>
  <si>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</si>
  <si>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</si>
  <si>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</si>
  <si>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</si>
  <si>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</si>
  <si>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</si>
  <si>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</si>
  <si>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</si>
  <si>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</si>
  <si>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</si>
  <si>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</si>
  <si>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</si>
  <si>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</si>
  <si>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</si>
  <si>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</si>
  <si>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</si>
  <si>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</si>
  <si>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</si>
  <si>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</si>
  <si>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</si>
  <si>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</si>
  <si>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</si>
  <si>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</si>
  <si>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</si>
  <si>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</si>
  <si>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</si>
  <si>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</si>
  <si>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</si>
  <si>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</si>
  <si>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</si>
  <si>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</si>
  <si>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</si>
  <si>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</si>
  <si>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</si>
  <si>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</si>
  <si>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</si>
  <si>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</si>
  <si>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</si>
  <si>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</si>
  <si>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</si>
  <si>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</si>
  <si>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</si>
  <si>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</si>
  <si>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</si>
  <si>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</si>
  <si>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</si>
  <si>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</si>
  <si>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</si>
  <si>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</si>
  <si>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</si>
  <si>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</si>
  <si>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</si>
  <si>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</si>
  <si>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</si>
  <si>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</si>
  <si>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</si>
  <si>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</si>
  <si>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</si>
  <si>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</si>
  <si>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</si>
  <si>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</si>
  <si>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</si>
  <si>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</si>
  <si>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</si>
  <si>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</si>
  <si>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</si>
  <si>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</si>
  <si>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</si>
  <si>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</si>
  <si>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</si>
  <si>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</si>
  <si>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</si>
  <si>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</si>
  <si>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</si>
  <si>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</si>
  <si>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</si>
  <si>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</si>
  <si>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</si>
  <si>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</si>
  <si>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</si>
  <si>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</si>
  <si>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</si>
  <si>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</si>
  <si>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</si>
  <si>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</si>
  <si>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</si>
  <si>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</si>
  <si>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</si>
  <si>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</si>
  <si>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</si>
  <si>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</si>
  <si>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</si>
  <si>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</si>
  <si>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</si>
  <si>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</si>
  <si>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</si>
  <si>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</si>
  <si>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</si>
  <si>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</si>
  <si>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</si>
  <si>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</si>
  <si>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</si>
  <si>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</si>
  <si>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</si>
  <si>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</si>
  <si>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</si>
  <si>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</si>
  <si>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</si>
  <si>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</si>
  <si>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</si>
  <si>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</si>
  <si>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</si>
  <si>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</si>
  <si>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</si>
  <si>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</si>
  <si>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</si>
  <si>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</si>
  <si>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</si>
  <si>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</si>
  <si>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</si>
  <si>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</si>
  <si>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</si>
  <si>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</si>
  <si>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</si>
  <si>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</si>
  <si>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</si>
  <si>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</si>
  <si>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</si>
  <si>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</si>
  <si>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</si>
  <si>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</si>
  <si>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</si>
  <si>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</si>
  <si>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</si>
  <si>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</si>
  <si>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</si>
  <si>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</si>
  <si>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</si>
  <si>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</si>
  <si>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</si>
  <si>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</si>
  <si>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</si>
  <si>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</si>
  <si>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</si>
  <si>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</si>
  <si>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</si>
  <si>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</si>
  <si>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</si>
  <si>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</si>
  <si>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</si>
  <si>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</si>
  <si>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</si>
  <si>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</si>
  <si>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</si>
  <si>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</si>
  <si>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</si>
  <si>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</si>
  <si>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</si>
  <si>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</si>
  <si>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</si>
  <si>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</si>
  <si>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</si>
  <si>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</si>
  <si>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</si>
  <si>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</si>
  <si>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</si>
  <si>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</si>
  <si>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</si>
  <si>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</si>
  <si>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</si>
  <si>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</si>
  <si>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</si>
  <si>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</si>
  <si>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</si>
  <si>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</si>
  <si>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</si>
  <si>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</si>
  <si>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</si>
  <si>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</si>
  <si>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</si>
  <si>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</si>
  <si>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</si>
  <si>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</si>
  <si>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</si>
  <si>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</si>
  <si>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</si>
  <si>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</si>
  <si>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</si>
  <si>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</si>
  <si>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</si>
  <si>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</si>
  <si>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</si>
  <si>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</si>
  <si>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</si>
  <si>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</si>
  <si>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</si>
  <si>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</si>
  <si>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</si>
  <si>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</si>
  <si>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</si>
  <si>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</si>
  <si>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</si>
  <si>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</si>
  <si>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</si>
  <si>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</si>
  <si>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</si>
  <si>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</si>
  <si>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</si>
  <si>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</si>
  <si>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</si>
  <si>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</si>
  <si>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</si>
  <si>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</si>
  <si>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</si>
  <si>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</si>
  <si>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</si>
  <si>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</si>
  <si>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</si>
  <si>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</si>
  <si>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</si>
  <si>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</si>
  <si>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</si>
  <si>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</si>
  <si>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</si>
  <si>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</si>
  <si>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</si>
  <si>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</si>
  <si>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</si>
  <si>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</si>
  <si>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</si>
  <si>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</si>
  <si>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</si>
  <si>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</si>
  <si>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</si>
  <si>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</si>
  <si>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</si>
  <si>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</si>
  <si>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</si>
  <si>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</si>
  <si>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</si>
  <si>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</si>
  <si>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</si>
  <si>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</si>
  <si>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</si>
  <si>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</si>
  <si>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</si>
  <si>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</si>
  <si>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</si>
  <si>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</si>
  <si>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</si>
  <si>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</si>
  <si>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</si>
  <si>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</si>
  <si>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</si>
  <si>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</si>
  <si>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</si>
  <si>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</si>
  <si>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</si>
  <si>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</si>
  <si>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</si>
  <si>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</si>
  <si>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</si>
  <si>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</si>
  <si>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</si>
  <si>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</si>
  <si>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</si>
  <si>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</si>
  <si>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</si>
  <si>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</si>
  <si>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</si>
  <si>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</si>
  <si>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</si>
  <si>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</si>
  <si>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</si>
  <si>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</si>
  <si>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</si>
  <si>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</si>
  <si>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</si>
  <si>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</si>
  <si>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</si>
  <si>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</si>
  <si>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</si>
  <si>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</si>
  <si>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</si>
  <si>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</si>
  <si>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</si>
  <si>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</si>
  <si>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</si>
  <si>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</si>
  <si>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</si>
  <si>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</si>
  <si>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</si>
  <si>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</si>
  <si>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</si>
  <si>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</si>
  <si>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</si>
  <si>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</si>
  <si>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</si>
  <si>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</si>
  <si>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</si>
  <si>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</si>
  <si>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</si>
  <si>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</si>
  <si>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</si>
  <si>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</si>
  <si>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</si>
  <si>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</si>
  <si>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</si>
  <si>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</si>
  <si>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</si>
  <si>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</si>
  <si>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</si>
  <si>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</si>
  <si>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</si>
  <si>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</si>
  <si>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</si>
  <si>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</si>
  <si>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</si>
  <si>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</si>
  <si>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</si>
  <si>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</si>
  <si>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</si>
  <si>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</si>
  <si>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</si>
  <si>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</si>
  <si>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</si>
  <si>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</si>
  <si>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</si>
  <si>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</si>
  <si>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</si>
  <si>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</si>
  <si>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</si>
  <si>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</si>
  <si>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</si>
  <si>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</si>
  <si>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</si>
  <si>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</si>
  <si>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</si>
  <si>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</si>
  <si>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</si>
  <si>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</si>
  <si>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</si>
  <si>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</si>
  <si>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</si>
  <si>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</si>
  <si>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</si>
  <si>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</si>
  <si>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</si>
  <si>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</si>
  <si>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</si>
  <si>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</si>
  <si>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</si>
  <si>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</si>
  <si>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</si>
  <si>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</si>
  <si>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</si>
  <si>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</si>
  <si>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</si>
  <si>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</si>
  <si>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</si>
  <si>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</si>
  <si>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</si>
  <si>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</si>
  <si>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</si>
  <si>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</si>
  <si>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</si>
  <si>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</si>
  <si>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</si>
  <si>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</si>
  <si>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</si>
  <si>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</si>
  <si>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</si>
  <si>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</si>
  <si>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</si>
  <si>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</si>
  <si>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</si>
  <si>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</si>
  <si>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</si>
  <si>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</si>
  <si>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</si>
  <si>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</si>
  <si>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</si>
  <si>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</si>
  <si>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</si>
  <si>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</si>
  <si>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</si>
  <si>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</si>
  <si>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</si>
  <si>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</si>
  <si>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</si>
  <si>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</si>
  <si>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</si>
  <si>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</si>
  <si>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</si>
  <si>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</si>
  <si>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</si>
  <si>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</si>
  <si>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</si>
  <si>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</si>
  <si>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</si>
  <si>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</si>
  <si>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</si>
  <si>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</si>
  <si>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</si>
  <si>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</si>
  <si>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</si>
  <si>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</si>
  <si>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</si>
  <si>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</si>
  <si>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</si>
  <si>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</si>
  <si>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</si>
  <si>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</si>
  <si>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</si>
  <si>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</si>
  <si>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</si>
  <si>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</si>
  <si>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</si>
  <si>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</si>
  <si>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</si>
  <si>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</si>
  <si>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</si>
  <si>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</si>
  <si>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</si>
  <si>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</si>
  <si>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</si>
  <si>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</si>
  <si>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</si>
  <si>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</si>
  <si>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</si>
  <si>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</si>
  <si>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</si>
  <si>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</si>
  <si>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</si>
  <si>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</si>
  <si>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</si>
  <si>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</si>
  <si>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</si>
  <si>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</si>
  <si>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</si>
  <si>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</si>
  <si>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</si>
  <si>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</si>
  <si>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</si>
  <si>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</si>
  <si>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</si>
  <si>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</si>
  <si>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</si>
  <si>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</si>
  <si>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</si>
  <si>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</si>
  <si>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</si>
  <si>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</si>
  <si>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</si>
  <si>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</si>
  <si>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</si>
  <si>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</si>
  <si>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</si>
  <si>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</si>
  <si>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</si>
  <si>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</si>
  <si>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</si>
  <si>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</si>
  <si>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</si>
  <si>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</si>
  <si>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</si>
  <si>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</si>
  <si>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</si>
  <si>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</si>
  <si>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</si>
  <si>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</si>
  <si>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</si>
  <si>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</si>
  <si>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</si>
  <si>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</si>
  <si>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</si>
  <si>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</si>
  <si>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</si>
  <si>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</si>
  <si>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</si>
  <si>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</si>
  <si>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</si>
  <si>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</si>
  <si>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</si>
  <si>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</si>
  <si>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</si>
  <si>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</si>
  <si>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</si>
  <si>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</si>
  <si>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</si>
  <si>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</si>
  <si>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</si>
  <si>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</si>
  <si>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</si>
  <si>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</si>
  <si>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</si>
  <si>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</si>
  <si>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</si>
  <si>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</si>
  <si>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</si>
  <si>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</si>
  <si>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</si>
  <si>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</si>
  <si>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</si>
  <si>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</si>
  <si>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</si>
  <si>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</si>
  <si>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</si>
  <si>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</si>
  <si>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</si>
  <si>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</si>
  <si>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</si>
  <si>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</si>
  <si>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</si>
  <si>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</si>
  <si>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</si>
  <si>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</si>
  <si>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</si>
  <si>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</si>
  <si>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</si>
  <si>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</si>
  <si>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</si>
  <si>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</si>
  <si>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</si>
  <si>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</si>
  <si>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</si>
  <si>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</si>
  <si>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</si>
  <si>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</si>
  <si>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</si>
  <si>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</si>
  <si>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</si>
  <si>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</si>
  <si>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</si>
  <si>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</si>
  <si>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</si>
  <si>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</si>
  <si>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</si>
  <si>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</si>
  <si>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</si>
  <si>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</si>
  <si>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</si>
  <si>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</si>
  <si>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</si>
  <si>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</si>
  <si>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</si>
  <si>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</si>
  <si>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</si>
  <si>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</si>
  <si>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</si>
  <si>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</si>
  <si>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</si>
  <si>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</si>
  <si>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</si>
  <si>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</si>
  <si>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</si>
  <si>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</si>
  <si>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</si>
  <si>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</si>
  <si>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</si>
  <si>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</si>
  <si>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</si>
  <si>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</si>
  <si>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</si>
  <si>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</si>
  <si>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</si>
  <si>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</si>
  <si>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</si>
  <si>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</si>
  <si>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</si>
  <si>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</si>
  <si>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</si>
  <si>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</si>
  <si>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</si>
  <si>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</si>
  <si>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</si>
  <si>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</si>
  <si>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</si>
  <si>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</si>
  <si>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</si>
  <si>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</si>
  <si>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</si>
  <si>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</si>
  <si>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</si>
  <si>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</si>
  <si>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</si>
  <si>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</si>
  <si>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</si>
  <si>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</si>
  <si>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</si>
  <si>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</si>
  <si>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</si>
  <si>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</si>
  <si>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</si>
  <si>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</si>
  <si>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</si>
  <si>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</si>
  <si>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</si>
  <si>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</si>
  <si>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</si>
  <si>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</si>
  <si>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</si>
  <si>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</si>
  <si>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</si>
  <si>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</si>
  <si>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</si>
  <si>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</si>
  <si>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</si>
  <si>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</si>
  <si>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</si>
  <si>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</si>
  <si>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</si>
  <si>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</si>
  <si>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</si>
  <si>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</si>
  <si>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</si>
  <si>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</si>
  <si>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</si>
  <si>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</si>
  <si>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</si>
  <si>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</si>
  <si>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</si>
  <si>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</si>
  <si>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</si>
  <si>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</si>
  <si>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</si>
  <si>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</si>
  <si>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</si>
  <si>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</si>
  <si>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</si>
  <si>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</si>
  <si>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</si>
  <si>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</si>
  <si>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</si>
  <si>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</si>
  <si>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</si>
  <si>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</si>
  <si>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</si>
  <si>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</si>
  <si>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</si>
  <si>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</si>
  <si>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</si>
  <si>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</si>
  <si>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</si>
  <si>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</si>
  <si>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</si>
  <si>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</si>
  <si>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</si>
  <si>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</si>
  <si>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</si>
  <si>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</si>
  <si>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</si>
  <si>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</si>
  <si>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</si>
  <si>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</si>
  <si>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</si>
  <si>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</si>
  <si>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</si>
  <si>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</si>
  <si>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</si>
  <si>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</si>
  <si>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</si>
  <si>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</si>
  <si>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</si>
  <si>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</si>
  <si>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</si>
  <si>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</si>
  <si>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</si>
  <si>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</si>
  <si>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</si>
  <si>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</si>
  <si>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</si>
  <si>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</si>
  <si>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</si>
  <si>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</si>
  <si>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</si>
  <si>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</si>
  <si>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</si>
  <si>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</si>
  <si>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</si>
  <si>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</si>
  <si>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</si>
  <si>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</si>
  <si>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</si>
  <si>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</si>
  <si>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</si>
  <si>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</si>
  <si>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</si>
  <si>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</si>
  <si>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</si>
  <si>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</si>
  <si>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</si>
  <si>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</si>
  <si>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</si>
  <si>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</si>
  <si>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</si>
  <si>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</si>
  <si>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</si>
  <si>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</si>
  <si>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</si>
  <si>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</si>
  <si>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</si>
  <si>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</si>
  <si>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</si>
  <si>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</si>
  <si>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</si>
  <si>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</si>
  <si>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</si>
  <si>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</si>
  <si>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</si>
  <si>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</si>
  <si>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</si>
  <si>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</si>
  <si>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</si>
  <si>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</si>
  <si>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</si>
  <si>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</si>
  <si>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</si>
  <si>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</si>
  <si>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</si>
  <si>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</si>
  <si>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</si>
  <si>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</si>
  <si>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</si>
  <si>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</si>
  <si>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</si>
  <si>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</si>
  <si>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</si>
  <si>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</si>
  <si>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</si>
  <si>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</si>
  <si>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</si>
  <si>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</si>
  <si>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</si>
  <si>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</si>
  <si>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</si>
  <si>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</si>
  <si>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</si>
  <si>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</si>
  <si>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</si>
  <si>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</si>
  <si>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</si>
  <si>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</si>
  <si>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</si>
  <si>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</si>
  <si>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</si>
  <si>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</si>
  <si>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</si>
  <si>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</si>
  <si>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</si>
  <si>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</si>
  <si>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</si>
  <si>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</si>
  <si>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</si>
  <si>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</si>
  <si>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</si>
  <si>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</si>
  <si>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</si>
  <si>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</si>
  <si>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</si>
  <si>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</si>
  <si>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</si>
  <si>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</si>
  <si>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</si>
  <si>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</si>
  <si>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</si>
  <si>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</si>
  <si>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</si>
  <si>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</si>
  <si>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</si>
  <si>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</si>
  <si>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</si>
  <si>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</si>
  <si>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</si>
  <si>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</si>
  <si>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</si>
  <si>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</si>
  <si>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</si>
  <si>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</si>
  <si>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</si>
  <si>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</si>
  <si>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</si>
  <si>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</si>
  <si>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</si>
  <si>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</si>
  <si>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</si>
  <si>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</si>
  <si>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</si>
  <si>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</si>
  <si>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</si>
  <si>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</si>
  <si>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</si>
  <si>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</si>
  <si>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</si>
  <si>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</si>
  <si>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</si>
  <si>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</si>
  <si>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</si>
  <si>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</si>
  <si>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</si>
  <si>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</si>
  <si>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</si>
  <si>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</si>
  <si>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</si>
  <si>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</si>
  <si>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</si>
  <si>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</si>
  <si>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</si>
  <si>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</si>
  <si>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</si>
  <si>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</si>
  <si>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</si>
  <si>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</si>
  <si>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</si>
  <si>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</si>
  <si>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</si>
  <si>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</si>
  <si>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</si>
  <si>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</si>
  <si>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</si>
  <si>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</si>
  <si>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</si>
  <si>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</si>
  <si>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</si>
  <si>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</si>
  <si>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</si>
  <si>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</si>
  <si>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</si>
  <si>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</si>
  <si>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</si>
  <si>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</si>
  <si>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</si>
  <si>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</si>
  <si>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</si>
  <si>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</si>
  <si>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</si>
  <si>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</si>
  <si>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</si>
  <si>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</si>
  <si>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</si>
  <si>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</si>
  <si>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</si>
  <si>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</si>
  <si>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</si>
  <si>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</si>
  <si>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</si>
  <si>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</si>
  <si>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</si>
  <si>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</si>
  <si>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</si>
  <si>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</si>
  <si>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</si>
  <si>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</si>
  <si>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</si>
  <si>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</si>
  <si>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</si>
  <si>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</si>
  <si>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</si>
  <si>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</si>
  <si>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</si>
  <si>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</si>
  <si>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</si>
  <si>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</si>
  <si>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</si>
  <si>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</si>
  <si>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</si>
  <si>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</si>
  <si>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</si>
  <si>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</si>
  <si>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</si>
  <si>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</si>
  <si>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</si>
  <si>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</si>
  <si>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</si>
  <si>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</si>
  <si>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</si>
  <si>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</si>
  <si>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</si>
  <si>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</si>
  <si>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</si>
  <si>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</si>
  <si>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</si>
  <si>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</si>
  <si>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</si>
  <si>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</si>
  <si>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</si>
  <si>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</si>
  <si>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</si>
  <si>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</si>
  <si>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</si>
  <si>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</si>
  <si>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</si>
  <si>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</si>
  <si>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</si>
  <si>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</si>
  <si>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</si>
  <si>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</si>
  <si>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</si>
  <si>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</si>
  <si>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</si>
  <si>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</si>
  <si>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</si>
  <si>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</si>
  <si>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</si>
  <si>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</si>
  <si>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</si>
  <si>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</si>
  <si>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</si>
  <si>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</si>
  <si>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</si>
  <si>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</si>
  <si>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</si>
  <si>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</si>
  <si>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</si>
  <si>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</si>
  <si>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</si>
  <si>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</si>
  <si>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</si>
  <si>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</si>
  <si>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</si>
  <si>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</si>
  <si>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</si>
  <si>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</si>
  <si>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</si>
  <si>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</si>
  <si>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</si>
  <si>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</si>
  <si>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</si>
  <si>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</si>
  <si>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</si>
  <si>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</si>
  <si>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</si>
  <si>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</si>
  <si>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</si>
  <si>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</si>
  <si>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</si>
  <si>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</si>
  <si>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</si>
  <si>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</si>
  <si>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</si>
  <si>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</si>
  <si>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</si>
  <si>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</si>
  <si>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</si>
  <si>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</si>
  <si>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</si>
  <si>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</si>
  <si>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</si>
  <si>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</si>
  <si>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</si>
  <si>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</si>
  <si>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</si>
  <si>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</si>
  <si>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</si>
  <si>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</si>
  <si>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</si>
  <si>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</si>
  <si>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</si>
  <si>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</si>
  <si>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</si>
  <si>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</si>
  <si>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</si>
  <si>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</si>
  <si>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</si>
  <si>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</si>
  <si>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</si>
  <si>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</si>
  <si>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</si>
  <si>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</si>
  <si>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</si>
  <si>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</si>
  <si>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</si>
  <si>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</si>
  <si>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</si>
  <si>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</si>
  <si>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</si>
  <si>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</si>
  <si>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</si>
  <si>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</si>
  <si>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</si>
  <si>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</si>
  <si>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</si>
  <si>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</si>
  <si>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</si>
  <si>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</si>
  <si>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</si>
  <si>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</si>
  <si>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</si>
  <si>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</si>
  <si>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</si>
  <si>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</si>
  <si>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</si>
  <si>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</si>
  <si>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</si>
  <si>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</si>
  <si>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</si>
  <si>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</si>
  <si>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</si>
  <si>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</si>
  <si>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</si>
  <si>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</si>
  <si>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</si>
  <si>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</si>
  <si>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</si>
  <si>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</si>
  <si>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</si>
  <si>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</si>
  <si>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</si>
  <si>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</si>
  <si>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</si>
  <si>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</si>
  <si>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</si>
  <si>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</si>
  <si>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</si>
  <si>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</si>
  <si>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</si>
  <si>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</si>
  <si>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</si>
  <si>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</si>
  <si>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</si>
  <si>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</si>
  <si>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</si>
  <si>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</si>
  <si>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</si>
  <si>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</si>
  <si>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</si>
  <si>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</si>
  <si>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</si>
  <si>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</si>
  <si>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</si>
  <si>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</si>
  <si>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</si>
  <si>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</si>
  <si>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</si>
  <si>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</si>
  <si>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</si>
  <si>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</si>
  <si>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</si>
  <si>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</si>
  <si>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</si>
  <si>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</si>
  <si>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</si>
  <si>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</si>
  <si>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</si>
  <si>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</si>
  <si>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</si>
  <si>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</si>
  <si>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</si>
  <si>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</si>
  <si>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</si>
  <si>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</si>
  <si>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</si>
  <si>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</si>
  <si>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</si>
  <si>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</si>
  <si>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</si>
  <si>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</si>
  <si>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</si>
  <si>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</si>
  <si>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</si>
  <si>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</si>
  <si>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</si>
  <si>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</si>
  <si>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</si>
  <si>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</si>
  <si>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</si>
  <si>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</si>
  <si>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</si>
  <si>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</si>
  <si>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</si>
  <si>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</si>
  <si>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</si>
  <si>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</si>
  <si>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</si>
  <si>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</si>
  <si>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</si>
  <si>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</si>
  <si>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</si>
  <si>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</si>
  <si>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</si>
  <si>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</si>
  <si>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</si>
  <si>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</si>
  <si>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</si>
  <si>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</si>
  <si>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</si>
  <si>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</si>
  <si>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</si>
  <si>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</si>
  <si>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</si>
  <si>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</si>
  <si>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</si>
  <si>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</si>
  <si>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</si>
  <si>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</si>
  <si>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</si>
  <si>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</si>
  <si>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</si>
  <si>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</si>
  <si>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</si>
  <si>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</si>
  <si>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</si>
  <si>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</si>
  <si>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</si>
  <si>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</si>
  <si>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</si>
  <si>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</si>
  <si>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</si>
  <si>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</si>
  <si>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</si>
  <si>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</si>
  <si>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</si>
  <si>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</si>
  <si>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</si>
  <si>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</si>
  <si>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</si>
  <si>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</si>
  <si>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</si>
  <si>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</si>
  <si>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</si>
  <si>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</si>
  <si>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</si>
  <si>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</si>
  <si>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</si>
  <si>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</si>
  <si>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</si>
  <si>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</si>
  <si>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</si>
  <si>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</si>
  <si>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</si>
  <si>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</si>
  <si>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</si>
  <si>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</si>
  <si>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</si>
  <si>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</si>
  <si>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</si>
  <si>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</si>
  <si>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</si>
  <si>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</si>
  <si>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</si>
  <si>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</si>
  <si>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</si>
  <si>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</si>
  <si>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</si>
  <si>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</si>
  <si>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</si>
  <si>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</si>
  <si>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</si>
  <si>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</si>
  <si>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</si>
  <si>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</si>
  <si>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</si>
  <si>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</si>
  <si>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</si>
  <si>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</si>
  <si>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</si>
  <si>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</si>
  <si>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</si>
  <si>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</si>
  <si>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</si>
  <si>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</si>
  <si>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</si>
  <si>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</si>
  <si>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</si>
  <si>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</si>
  <si>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</si>
  <si>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</si>
  <si>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</si>
  <si>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</si>
  <si>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</si>
  <si>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</si>
  <si>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</si>
  <si>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</si>
  <si>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</si>
  <si>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</si>
  <si>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</si>
  <si>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</si>
  <si>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</si>
  <si>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</si>
  <si>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</si>
  <si>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</si>
  <si>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</si>
  <si>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</si>
  <si>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</si>
  <si>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</si>
  <si>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</si>
  <si>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</si>
  <si>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</si>
  <si>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</si>
  <si>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</si>
  <si>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</si>
  <si>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</si>
  <si>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</si>
  <si>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</si>
  <si>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</si>
  <si>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</si>
  <si>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</si>
  <si>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</si>
  <si>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</si>
  <si>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</si>
  <si>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</si>
  <si>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</si>
  <si>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</si>
  <si>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</si>
  <si>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</si>
  <si>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</si>
  <si>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</si>
  <si>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</si>
  <si>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</si>
  <si>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</si>
  <si>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</si>
  <si>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</si>
  <si>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</si>
  <si>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</si>
  <si>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</si>
  <si>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</si>
  <si>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</si>
  <si>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</si>
  <si>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</si>
  <si>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</si>
  <si>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</si>
  <si>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</si>
  <si>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</si>
  <si>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</si>
  <si>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</si>
  <si>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</si>
  <si>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</si>
  <si>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</si>
  <si>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</si>
  <si>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</si>
  <si>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</si>
  <si>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</si>
  <si>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</si>
  <si>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</si>
  <si>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</si>
  <si>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</si>
  <si>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</si>
  <si>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</si>
  <si>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</si>
  <si>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</si>
  <si>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</si>
  <si>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</si>
  <si>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</si>
  <si>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</si>
  <si>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</si>
  <si>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</si>
  <si>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</si>
  <si>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</si>
  <si>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</si>
  <si>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</si>
  <si>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</si>
  <si>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</si>
  <si>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</si>
  <si>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</si>
  <si>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</si>
  <si>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</si>
  <si>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</si>
  <si>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</si>
  <si>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</si>
  <si>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</si>
  <si>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</si>
  <si>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</si>
  <si>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</si>
  <si>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</si>
  <si>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</si>
  <si>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</si>
  <si>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</si>
  <si>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</si>
  <si>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</si>
  <si>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</si>
  <si>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</si>
  <si>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</si>
  <si>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</si>
  <si>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</si>
  <si>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</si>
  <si>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</si>
  <si>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</si>
  <si>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</si>
  <si>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</si>
  <si>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</si>
  <si>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</si>
  <si>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</si>
  <si>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</si>
  <si>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</si>
  <si>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</si>
  <si>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</si>
  <si>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</si>
  <si>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</si>
  <si>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</si>
  <si>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</si>
  <si>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</si>
  <si>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</si>
  <si>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</si>
  <si>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</si>
  <si>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</si>
  <si>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</si>
  <si>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</si>
  <si>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</si>
  <si>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</si>
  <si>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</si>
  <si>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</si>
  <si>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</si>
  <si>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</si>
  <si>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</si>
  <si>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</si>
  <si>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</si>
  <si>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</si>
  <si>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</si>
  <si>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</si>
  <si>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</si>
  <si>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</si>
  <si>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</si>
  <si>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</si>
  <si>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</si>
  <si>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</si>
  <si>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</si>
  <si>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</si>
  <si>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</si>
  <si>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</si>
  <si>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</si>
  <si>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</si>
  <si>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</si>
  <si>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</si>
  <si>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</si>
  <si>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</si>
  <si>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</si>
  <si>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</si>
  <si>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</si>
  <si>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</si>
  <si>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</si>
  <si>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</si>
  <si>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</si>
  <si>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</si>
  <si>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</si>
  <si>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</si>
  <si>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</si>
  <si>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</si>
  <si>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</si>
  <si>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</si>
  <si>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</si>
  <si>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</si>
  <si>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</si>
  <si>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</si>
  <si>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</si>
  <si>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</si>
  <si>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</si>
  <si>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</si>
  <si>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</si>
  <si>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</si>
  <si>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</si>
  <si>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</si>
  <si>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</si>
  <si>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</si>
  <si>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</si>
  <si>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</si>
  <si>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</si>
  <si>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</si>
  <si>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</si>
  <si>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</si>
  <si>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</si>
  <si>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</si>
  <si>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</si>
  <si>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</si>
  <si>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</si>
  <si>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</si>
  <si>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</si>
  <si>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</si>
  <si>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</si>
  <si>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</si>
  <si>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</si>
  <si>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</si>
  <si>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</si>
  <si>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</si>
  <si>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</si>
  <si>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</si>
  <si>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</si>
  <si>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</si>
  <si>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</si>
  <si>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</si>
  <si>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</si>
  <si>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</si>
  <si>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</si>
  <si>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</si>
  <si>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</si>
  <si>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</si>
  <si>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</si>
  <si>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</si>
  <si>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</si>
  <si>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</si>
  <si>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</si>
  <si>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</si>
  <si>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</si>
  <si>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</si>
  <si>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</si>
  <si>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</si>
  <si>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</si>
  <si>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</si>
  <si>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</si>
  <si>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</si>
  <si>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</si>
  <si>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</si>
  <si>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</si>
  <si>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</si>
  <si>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</si>
  <si>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</si>
  <si>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</si>
  <si>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</si>
  <si>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</si>
  <si>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</si>
  <si>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</si>
  <si>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</si>
  <si>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</si>
  <si>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</si>
  <si>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</si>
  <si>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</si>
  <si>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</si>
  <si>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</si>
  <si>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</si>
  <si>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</si>
  <si>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</si>
  <si>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</si>
  <si>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</si>
  <si>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</si>
  <si>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</si>
  <si>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</si>
  <si>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</si>
  <si>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</si>
  <si>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</si>
  <si>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</si>
  <si>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</si>
  <si>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</si>
  <si>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</si>
  <si>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</si>
  <si>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</si>
  <si>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</si>
  <si>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</si>
  <si>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</si>
  <si>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</si>
  <si>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</si>
  <si>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</si>
  <si>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</si>
  <si>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</si>
  <si>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</si>
  <si>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</si>
  <si>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</si>
  <si>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</si>
  <si>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</si>
  <si>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</si>
  <si>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</si>
  <si>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</si>
  <si>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</si>
  <si>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</si>
  <si>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</si>
  <si>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</si>
  <si>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</si>
  <si>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</si>
  <si>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</si>
  <si>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</si>
  <si>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</si>
  <si>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</si>
  <si>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</si>
  <si>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</si>
  <si>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</si>
  <si>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</si>
  <si>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</si>
  <si>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</si>
  <si>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</si>
  <si>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</si>
  <si>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</si>
  <si>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</si>
  <si>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</si>
  <si>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</si>
  <si>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</si>
  <si>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</si>
  <si>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</si>
  <si>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</si>
  <si>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</si>
  <si>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</si>
  <si>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</si>
  <si>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</si>
  <si>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</si>
  <si>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</si>
  <si>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</si>
  <si>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</si>
  <si>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</si>
  <si>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</si>
  <si>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</si>
  <si>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</si>
  <si>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</si>
  <si>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</si>
  <si>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</si>
  <si>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</si>
  <si>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</si>
  <si>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</si>
  <si>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</si>
  <si>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</si>
  <si>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</si>
  <si>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</si>
  <si>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</si>
  <si>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</si>
  <si>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</si>
  <si>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</si>
  <si>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</si>
  <si>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</si>
  <si>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</si>
  <si>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</si>
  <si>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</si>
  <si>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</si>
  <si>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</si>
  <si>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</si>
  <si>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</si>
  <si>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</si>
  <si>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</si>
  <si>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</si>
  <si>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</si>
  <si>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</si>
  <si>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</si>
  <si>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</si>
  <si>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</si>
  <si>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</si>
  <si>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</si>
  <si>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</si>
  <si>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</si>
  <si>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</si>
  <si>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</si>
  <si>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</si>
  <si>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</si>
  <si>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</si>
  <si>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</si>
  <si>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</si>
  <si>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</si>
  <si>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</si>
  <si>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</si>
  <si>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</si>
  <si>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</si>
  <si>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</si>
  <si>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</si>
  <si>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</si>
  <si>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</si>
  <si>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</si>
  <si>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</si>
  <si>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</si>
  <si>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</si>
  <si>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</si>
  <si>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</si>
  <si>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</si>
  <si>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</si>
  <si>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</si>
  <si>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</si>
  <si>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</si>
  <si>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</si>
  <si>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</si>
  <si>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</si>
  <si>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</si>
  <si>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</si>
  <si>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</si>
  <si>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</si>
  <si>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</si>
  <si>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</si>
  <si>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</si>
  <si>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</si>
  <si>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</si>
  <si>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</si>
  <si>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</si>
  <si>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</si>
  <si>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</si>
  <si>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</si>
  <si>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</si>
  <si>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</si>
  <si>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</si>
  <si>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</si>
  <si>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</si>
  <si>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</si>
  <si>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</si>
  <si>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</si>
  <si>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</si>
  <si>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</si>
  <si>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</si>
  <si>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</si>
  <si>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</si>
  <si>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</si>
  <si>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</si>
  <si>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</si>
  <si>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</si>
  <si>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</si>
  <si>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</si>
  <si>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</si>
  <si>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</si>
  <si>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</si>
  <si>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</si>
  <si>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</si>
  <si>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</si>
  <si>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</si>
  <si>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</si>
  <si>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</si>
  <si>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</si>
  <si>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</si>
  <si>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</si>
  <si>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</si>
  <si>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</si>
  <si>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</si>
  <si>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</si>
  <si>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</si>
  <si>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</si>
  <si>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</si>
  <si>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</si>
  <si>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</si>
  <si>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</si>
  <si>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</si>
  <si>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</si>
  <si>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</si>
  <si>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</si>
  <si>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</si>
  <si>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</si>
  <si>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</si>
  <si>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</si>
  <si>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</si>
  <si>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</si>
  <si>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</si>
  <si>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</si>
  <si>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</si>
  <si>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</si>
  <si>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</si>
  <si>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</si>
  <si>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</si>
  <si>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</si>
  <si>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</si>
  <si>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</si>
  <si>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</si>
  <si>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</si>
  <si>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</si>
  <si>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</si>
  <si>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</si>
  <si>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</si>
  <si>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</si>
  <si>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</si>
  <si>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</si>
  <si>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</si>
  <si>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</si>
  <si>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</si>
  <si>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</si>
  <si>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</si>
  <si>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</si>
  <si>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</si>
  <si>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</si>
  <si>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</si>
  <si>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</si>
  <si>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</si>
  <si>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</si>
  <si>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</si>
  <si>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</si>
  <si>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</si>
  <si>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</si>
  <si>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</si>
  <si>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</si>
  <si>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</si>
  <si>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</si>
  <si>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</si>
  <si>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</si>
  <si>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</si>
  <si>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</si>
  <si>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</si>
  <si>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</si>
  <si>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</si>
  <si>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</si>
  <si>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</si>
  <si>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</si>
  <si>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</si>
  <si>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</si>
  <si>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</si>
  <si>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</si>
  <si>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</si>
  <si>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</si>
  <si>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</si>
  <si>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</si>
  <si>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</si>
  <si>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</si>
  <si>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</si>
  <si>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</si>
  <si>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</si>
  <si>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</si>
  <si>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</si>
  <si>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</si>
  <si>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</si>
  <si>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</si>
  <si>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</si>
  <si>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</si>
  <si>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</si>
  <si>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</si>
  <si>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</si>
  <si>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</si>
  <si>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</si>
  <si>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</si>
  <si>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</si>
  <si>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</si>
  <si>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</si>
  <si>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</si>
  <si>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</si>
  <si>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</si>
  <si>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</si>
  <si>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</si>
  <si>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</si>
  <si>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</si>
  <si>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</si>
  <si>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</si>
  <si>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</si>
  <si>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</si>
  <si>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</si>
  <si>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</si>
  <si>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</si>
  <si>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</si>
  <si>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</si>
  <si>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</si>
  <si>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</si>
  <si>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</si>
  <si>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</si>
  <si>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</si>
  <si>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</si>
  <si>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</si>
  <si>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</si>
  <si>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</si>
  <si>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</si>
  <si>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</si>
  <si>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</si>
  <si>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</si>
  <si>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</si>
  <si>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</si>
  <si>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</si>
  <si>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</si>
  <si>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</si>
  <si>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</si>
  <si>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</si>
  <si>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</si>
  <si>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</si>
  <si>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</si>
  <si>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</si>
  <si>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</si>
  <si>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</si>
  <si>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</si>
  <si>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</si>
  <si>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</si>
  <si>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</si>
  <si>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</si>
  <si>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</si>
  <si>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</si>
  <si>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</si>
  <si>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</si>
  <si>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</si>
  <si>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</si>
  <si>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</si>
  <si>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</si>
  <si>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</si>
  <si>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</si>
  <si>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</si>
  <si>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</si>
  <si>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</si>
  <si>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</si>
  <si>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</si>
  <si>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</si>
  <si>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</si>
  <si>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</si>
  <si>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</si>
  <si>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</si>
  <si>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</si>
  <si>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</si>
  <si>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</si>
  <si>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</si>
  <si>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</si>
  <si>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</si>
  <si>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</si>
  <si>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</si>
  <si>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</si>
  <si>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</si>
  <si>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</si>
  <si>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</si>
  <si>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</si>
  <si>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</si>
  <si>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</si>
  <si>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</si>
  <si>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</si>
  <si>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</si>
  <si>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</si>
  <si>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</si>
  <si>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</si>
  <si>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</si>
  <si>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</si>
  <si>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</si>
  <si>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</si>
  <si>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</si>
  <si>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</si>
  <si>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</si>
  <si>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</si>
  <si>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</si>
  <si>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</si>
  <si>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</si>
  <si>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</si>
  <si>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</si>
  <si>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</si>
  <si>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</si>
  <si>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</si>
  <si>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</si>
  <si>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</si>
  <si>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</si>
  <si>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</si>
  <si>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</si>
  <si>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</si>
  <si>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</si>
  <si>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</si>
  <si>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</si>
  <si>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</si>
  <si>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</si>
  <si>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</si>
  <si>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</si>
  <si>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</si>
  <si>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</si>
  <si>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</si>
  <si>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</si>
  <si>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</si>
  <si>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</si>
  <si>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</si>
  <si>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</si>
  <si>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</si>
  <si>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</si>
  <si>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</si>
  <si>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</si>
  <si>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</si>
  <si>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</si>
  <si>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</si>
  <si>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</si>
  <si>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</si>
  <si>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</si>
  <si>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</si>
  <si>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</si>
  <si>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</si>
  <si>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</si>
  <si>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</si>
  <si>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</si>
  <si>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</si>
  <si>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</si>
  <si>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</si>
  <si>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</si>
  <si>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</si>
  <si>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</si>
  <si>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</si>
  <si>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</si>
  <si>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</si>
  <si>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</si>
  <si>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</si>
  <si>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</si>
  <si>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</si>
  <si>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</si>
  <si>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</si>
  <si>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</si>
  <si>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</si>
  <si>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</si>
  <si>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</si>
  <si>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</si>
  <si>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</si>
  <si>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</si>
  <si>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</si>
  <si>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</si>
  <si>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</si>
  <si>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</si>
  <si>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</si>
  <si>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</si>
  <si>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</si>
  <si>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</si>
  <si>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</si>
  <si>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</si>
  <si>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</si>
  <si>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</si>
  <si>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</si>
  <si>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</si>
  <si>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</si>
  <si>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</si>
  <si>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</si>
  <si>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</si>
  <si>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</si>
  <si>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</si>
  <si>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</si>
  <si>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</si>
  <si>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</si>
  <si>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</si>
  <si>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</si>
  <si>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</si>
  <si>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</si>
  <si>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</si>
  <si>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</si>
  <si>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</si>
  <si>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</si>
  <si>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</si>
  <si>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</si>
  <si>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</si>
  <si>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</si>
  <si>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</si>
  <si>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</si>
  <si>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</si>
  <si>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</si>
  <si>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</si>
  <si>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</si>
  <si>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</si>
  <si>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</si>
  <si>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</si>
  <si>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</si>
  <si>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</si>
  <si>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</si>
  <si>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</si>
  <si>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</si>
  <si>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</si>
  <si>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</si>
  <si>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</si>
  <si>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</si>
  <si>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</si>
  <si>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</si>
  <si>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</si>
  <si>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</si>
  <si>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</si>
  <si>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</si>
  <si>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</si>
  <si>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</si>
  <si>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</si>
  <si>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</si>
  <si>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</si>
  <si>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</si>
  <si>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</si>
  <si>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</si>
  <si>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</si>
  <si>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</si>
  <si>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</si>
  <si>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</si>
  <si>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</si>
  <si>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</si>
  <si>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</si>
  <si>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</si>
  <si>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</si>
  <si>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</si>
  <si>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</si>
  <si>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</si>
  <si>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</si>
  <si>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</si>
  <si>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</si>
  <si>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</si>
  <si>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</si>
  <si>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</si>
  <si>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</si>
  <si>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</si>
  <si>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</si>
  <si>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</si>
  <si>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</si>
  <si>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</si>
  <si>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</si>
  <si>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</si>
  <si>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</si>
  <si>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</si>
  <si>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</si>
  <si>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</si>
  <si>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</si>
  <si>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</si>
  <si>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</si>
  <si>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</si>
  <si>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</si>
  <si>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</si>
  <si>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</si>
  <si>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</si>
  <si>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</si>
  <si>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</si>
  <si>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</si>
  <si>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</si>
  <si>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</si>
  <si>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</si>
  <si>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</si>
  <si>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</si>
  <si>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</si>
  <si>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</si>
  <si>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</si>
  <si>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</si>
  <si>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</si>
  <si>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</si>
  <si>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</si>
  <si>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</si>
  <si>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</si>
  <si>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</si>
  <si>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</si>
  <si>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</si>
  <si>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</si>
  <si>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</si>
  <si>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</si>
  <si>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</si>
  <si>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</si>
  <si>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</si>
  <si>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</si>
  <si>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</si>
  <si>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</si>
  <si>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</si>
  <si>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</si>
  <si>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</si>
  <si>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</si>
  <si>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</si>
  <si>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</si>
  <si>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</si>
  <si>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</si>
  <si>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</si>
  <si>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</si>
  <si>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</si>
  <si>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</si>
  <si>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</si>
  <si>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</si>
  <si>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</si>
  <si>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</si>
  <si>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</si>
  <si>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</si>
  <si>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</si>
  <si>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</si>
  <si>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</si>
  <si>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</si>
  <si>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</si>
  <si>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</si>
  <si>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</si>
  <si>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</si>
  <si>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</si>
  <si>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</si>
  <si>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</si>
  <si>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</si>
  <si>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</si>
  <si>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</si>
  <si>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</si>
  <si>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</si>
  <si>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</si>
  <si>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</si>
  <si>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</si>
  <si>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</si>
  <si>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</si>
  <si>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</si>
  <si>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</si>
  <si>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</si>
  <si>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</si>
  <si>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</si>
  <si>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</si>
  <si>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</si>
  <si>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</si>
  <si>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</si>
  <si>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</si>
  <si>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</si>
  <si>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</si>
  <si>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</si>
  <si>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</si>
  <si>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</si>
  <si>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</si>
  <si>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</si>
  <si>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</si>
  <si>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</si>
  <si>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</si>
  <si>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</si>
  <si>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</si>
  <si>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</si>
  <si>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</si>
  <si>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</si>
  <si>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</si>
  <si>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</si>
  <si>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</si>
  <si>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</si>
  <si>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</si>
  <si>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</si>
  <si>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</si>
  <si>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</si>
  <si>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</si>
  <si>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</si>
  <si>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</si>
  <si>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</si>
  <si>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</si>
  <si>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</si>
  <si>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</si>
  <si>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</si>
  <si>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</si>
  <si>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</si>
  <si>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</si>
  <si>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</si>
  <si>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</si>
  <si>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</si>
  <si>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</si>
  <si>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</si>
  <si>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</si>
  <si>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</si>
  <si>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</si>
  <si>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</si>
  <si>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</si>
  <si>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</si>
  <si>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</si>
  <si>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</si>
  <si>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</si>
  <si>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</si>
  <si>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</si>
  <si>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</si>
  <si>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</si>
  <si>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</si>
  <si>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</si>
  <si>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</si>
  <si>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</si>
  <si>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</si>
  <si>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</si>
  <si>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</si>
  <si>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</si>
  <si>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</si>
  <si>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</si>
  <si>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</si>
  <si>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</si>
  <si>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</si>
  <si>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</si>
  <si>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</si>
  <si>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</si>
  <si>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</si>
  <si>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</si>
  <si>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</si>
  <si>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</si>
  <si>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</si>
  <si>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</si>
  <si>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</si>
  <si>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</si>
  <si>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</si>
  <si>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</si>
  <si>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</si>
  <si>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</si>
  <si>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</si>
  <si>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</si>
  <si>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</si>
  <si>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</si>
  <si>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</si>
  <si>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</si>
  <si>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</si>
  <si>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</si>
  <si>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</si>
  <si>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</si>
  <si>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</si>
  <si>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</si>
  <si>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</si>
  <si>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</si>
  <si>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</si>
  <si>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</si>
  <si>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</si>
  <si>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</si>
  <si>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</si>
  <si>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</si>
  <si>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</si>
  <si>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</si>
  <si>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</si>
  <si>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</si>
  <si>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</si>
  <si>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</si>
  <si>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</si>
  <si>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</si>
  <si>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</si>
  <si>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</si>
  <si>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</si>
  <si>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</si>
  <si>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</si>
  <si>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</si>
  <si>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</si>
  <si>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</si>
  <si>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</si>
  <si>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</si>
  <si>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</si>
  <si>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</si>
  <si>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</si>
  <si>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</si>
  <si>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</si>
  <si>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</si>
  <si>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</si>
  <si>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</si>
  <si>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</si>
  <si>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</si>
  <si>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</si>
  <si>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</si>
  <si>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</si>
  <si>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</si>
  <si>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</si>
  <si>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</si>
  <si>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</si>
  <si>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</si>
  <si>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</si>
  <si>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</si>
  <si>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</si>
  <si>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</si>
  <si>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</si>
  <si>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</si>
  <si>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</si>
  <si>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</si>
  <si>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</si>
  <si>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</si>
  <si>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</si>
  <si>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</si>
  <si>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</si>
  <si>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</si>
  <si>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</si>
  <si>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</si>
  <si>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</si>
  <si>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</si>
  <si>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</si>
  <si>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</si>
  <si>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</si>
  <si>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</si>
  <si>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</si>
  <si>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</si>
  <si>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</si>
  <si>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</si>
  <si>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</si>
  <si>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</si>
  <si>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</si>
  <si>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</si>
  <si>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</si>
  <si>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</si>
  <si>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</si>
  <si>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</si>
  <si>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</si>
  <si>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</si>
  <si>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</si>
  <si>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</si>
  <si>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</si>
  <si>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</si>
  <si>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</si>
  <si>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</si>
  <si>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</si>
  <si>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</si>
  <si>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</si>
  <si>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</si>
  <si>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</si>
  <si>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</si>
  <si>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</si>
  <si>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</si>
  <si>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</si>
  <si>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</si>
  <si>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</si>
  <si>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</si>
  <si>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</si>
  <si>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</si>
  <si>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</si>
  <si>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</si>
  <si>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</si>
  <si>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</si>
  <si>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</si>
  <si>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</si>
  <si>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</si>
  <si>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</si>
  <si>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</si>
  <si>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</si>
  <si>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</si>
  <si>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</si>
  <si>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</si>
  <si>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</si>
  <si>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</si>
  <si>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</si>
  <si>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</si>
  <si>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</si>
  <si>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</si>
  <si>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</si>
  <si>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</si>
  <si>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</si>
  <si>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</si>
  <si>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</si>
  <si>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</si>
  <si>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</si>
  <si>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</si>
  <si>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</si>
  <si>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</si>
  <si>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</si>
  <si>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</si>
  <si>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</si>
  <si>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</si>
  <si>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</si>
  <si>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</si>
  <si>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</si>
  <si>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</si>
  <si>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</si>
  <si>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</si>
  <si>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</si>
  <si>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</si>
  <si>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</si>
  <si>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</si>
  <si>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</si>
  <si>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</si>
  <si>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</si>
  <si>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</si>
  <si>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</si>
  <si>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</si>
  <si>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</si>
  <si>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</si>
  <si>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</si>
  <si>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</si>
  <si>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</si>
  <si>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</si>
  <si>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</si>
  <si>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</si>
  <si>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</si>
  <si>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</si>
  <si>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</si>
  <si>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</si>
  <si>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</si>
  <si>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</si>
  <si>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</si>
  <si>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</si>
  <si>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</si>
  <si>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</si>
  <si>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</si>
  <si>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</si>
  <si>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</si>
  <si>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</si>
  <si>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</si>
  <si>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</si>
  <si>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</si>
  <si>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</si>
  <si>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</si>
  <si>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</si>
  <si>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</si>
  <si>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</si>
  <si>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</si>
  <si>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</si>
  <si>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</si>
  <si>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</si>
  <si>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</si>
  <si>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</si>
  <si>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</si>
  <si>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</si>
  <si>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</si>
  <si>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</si>
  <si>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</si>
  <si>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</si>
  <si>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</si>
  <si>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</si>
  <si>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</si>
  <si>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</si>
  <si>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</si>
  <si>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</si>
  <si>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</si>
  <si>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</si>
  <si>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</si>
  <si>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</si>
  <si>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</si>
  <si>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</si>
  <si>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</si>
  <si>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</si>
  <si>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</si>
  <si>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</si>
  <si>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</si>
  <si>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</si>
  <si>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</si>
  <si>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</si>
  <si>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</si>
  <si>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</si>
  <si>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</si>
  <si>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</si>
  <si>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</si>
  <si>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</si>
  <si>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</si>
  <si>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</si>
  <si>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</si>
  <si>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</si>
  <si>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</si>
  <si>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</si>
  <si>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</si>
  <si>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</si>
  <si>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</si>
  <si>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</si>
  <si>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</si>
  <si>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</si>
  <si>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</si>
  <si>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</si>
  <si>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</si>
  <si>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</si>
  <si>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</si>
  <si>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</si>
  <si>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</si>
  <si>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</si>
  <si>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</si>
  <si>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</si>
  <si>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</si>
  <si>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</si>
  <si>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</si>
  <si>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</si>
  <si>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</si>
  <si>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</si>
  <si>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</si>
  <si>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</si>
  <si>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</si>
  <si>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</si>
  <si>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</si>
  <si>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</si>
  <si>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</si>
  <si>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</si>
  <si>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</si>
  <si>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</si>
  <si>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</si>
  <si>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</si>
  <si>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</si>
  <si>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</si>
  <si>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</si>
  <si>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</si>
  <si>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</si>
  <si>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</si>
  <si>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</si>
  <si>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</si>
  <si>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</si>
  <si>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</si>
  <si>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</si>
  <si>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</si>
  <si>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</si>
  <si>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</si>
  <si>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</si>
  <si>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</si>
  <si>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</si>
  <si>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</si>
  <si>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</si>
  <si>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</si>
  <si>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</si>
  <si>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</si>
  <si>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</si>
  <si>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</si>
  <si>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</si>
  <si>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</si>
  <si>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</si>
  <si>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</si>
  <si>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</si>
  <si>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</si>
  <si>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</si>
  <si>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</si>
  <si>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</si>
  <si>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</si>
  <si>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</si>
  <si>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</si>
  <si>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</si>
  <si>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</si>
  <si>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</si>
  <si>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</si>
  <si>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</si>
  <si>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</si>
  <si>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</si>
  <si>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</si>
  <si>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</si>
  <si>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</si>
  <si>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</si>
  <si>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</si>
  <si>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</si>
  <si>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</si>
  <si>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</si>
  <si>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</si>
  <si>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</si>
  <si>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</si>
  <si>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</si>
  <si>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</si>
  <si>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</si>
  <si>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</si>
  <si>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</si>
  <si>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</si>
  <si>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</si>
  <si>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</si>
  <si>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</si>
  <si>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</si>
  <si>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</si>
  <si>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</si>
  <si>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</si>
  <si>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</si>
  <si>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</si>
  <si>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</si>
  <si>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</si>
  <si>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</si>
  <si>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</si>
  <si>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</si>
  <si>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</si>
  <si>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</si>
  <si>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</si>
  <si>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</si>
  <si>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</si>
  <si>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</si>
  <si>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</si>
  <si>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</si>
  <si>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</si>
  <si>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</si>
  <si>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</si>
  <si>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</si>
  <si>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</si>
  <si>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</si>
  <si>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</si>
  <si>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</si>
  <si>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</si>
  <si>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</si>
  <si>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</si>
  <si>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</si>
  <si>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</si>
  <si>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</si>
  <si>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</si>
  <si>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</si>
  <si>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</si>
  <si>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</si>
  <si>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</si>
  <si>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</si>
  <si>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</si>
  <si>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</si>
  <si>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</si>
  <si>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</si>
  <si>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</si>
  <si>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</si>
  <si>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</si>
  <si>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</si>
  <si>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</si>
  <si>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</si>
  <si>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</si>
  <si>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</si>
  <si>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</si>
  <si>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</si>
  <si>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</si>
  <si>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</si>
  <si>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</si>
  <si>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</si>
  <si>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</si>
  <si>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</si>
  <si>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</si>
  <si>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</si>
  <si>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</si>
  <si>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</si>
  <si>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</si>
  <si>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</si>
  <si>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</si>
  <si>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</si>
  <si>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</si>
  <si>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</si>
  <si>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</si>
  <si>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</si>
  <si>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</si>
  <si>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</si>
  <si>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</si>
  <si>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</si>
  <si>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</si>
  <si>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</si>
  <si>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</si>
  <si>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</si>
  <si>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</si>
  <si>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</si>
  <si>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</si>
  <si>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</si>
  <si>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</si>
  <si>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</si>
  <si>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</si>
  <si>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</si>
  <si>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</si>
  <si>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</si>
  <si>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</si>
  <si>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</si>
  <si>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</si>
  <si>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</si>
  <si>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</si>
  <si>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</si>
  <si>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</si>
  <si>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</si>
  <si>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</si>
  <si>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</si>
  <si>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</si>
  <si>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</si>
  <si>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</si>
  <si>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</si>
  <si>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</si>
  <si>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</si>
  <si>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</si>
  <si>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</si>
  <si>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</si>
  <si>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</si>
  <si>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</si>
  <si>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</si>
  <si>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</si>
  <si>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</si>
  <si>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</si>
  <si>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</si>
  <si>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</si>
  <si>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</si>
  <si>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</si>
  <si>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</si>
  <si>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</si>
  <si>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</si>
  <si>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</si>
  <si>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</si>
  <si>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</si>
  <si>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</si>
  <si>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</si>
  <si>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</si>
  <si>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</si>
  <si>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</si>
  <si>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</si>
  <si>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</si>
  <si>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</si>
  <si>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</si>
  <si>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</si>
  <si>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</si>
  <si>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</si>
  <si>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</si>
  <si>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</si>
  <si>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</si>
  <si>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</si>
  <si>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</si>
  <si>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</si>
  <si>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</si>
  <si>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</si>
  <si>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</si>
  <si>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</si>
  <si>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</si>
  <si>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</si>
  <si>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</si>
  <si>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</si>
  <si>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</si>
  <si>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</si>
  <si>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</si>
  <si>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</si>
  <si>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</si>
  <si>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</si>
  <si>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</si>
  <si>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</si>
  <si>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</si>
  <si>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</si>
  <si>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</si>
  <si>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</si>
  <si>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</si>
  <si>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</si>
  <si>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</si>
  <si>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</si>
  <si>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</si>
  <si>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</si>
  <si>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</si>
  <si>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</si>
  <si>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</si>
  <si>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</si>
  <si>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</si>
  <si>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</si>
  <si>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</si>
  <si>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</si>
  <si>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</si>
  <si>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</si>
  <si>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</si>
  <si>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</si>
  <si>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</si>
  <si>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</si>
  <si>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</si>
  <si>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</si>
  <si>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</si>
  <si>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</si>
  <si>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</si>
  <si>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</si>
  <si>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</si>
  <si>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</si>
  <si>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</si>
  <si>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</si>
  <si>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</si>
  <si>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</si>
  <si>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</si>
  <si>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</si>
  <si>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</si>
  <si>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</si>
  <si>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</si>
  <si>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</si>
  <si>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</si>
  <si>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</si>
  <si>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</si>
  <si>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</si>
  <si>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</si>
  <si>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</si>
  <si>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</si>
  <si>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</si>
  <si>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</si>
  <si>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</si>
  <si>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</si>
  <si>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</si>
  <si>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</si>
  <si>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</si>
  <si>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</si>
  <si>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</si>
  <si>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</si>
  <si>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</si>
  <si>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</si>
  <si>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</si>
  <si>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</si>
  <si>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</si>
  <si>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</si>
  <si>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</si>
  <si>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</si>
  <si>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</si>
  <si>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</si>
  <si>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</si>
  <si>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</si>
  <si>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</si>
  <si>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</si>
  <si>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</si>
  <si>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</si>
  <si>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</si>
  <si>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</si>
  <si>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</si>
  <si>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</si>
  <si>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</si>
  <si>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</si>
  <si>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</si>
  <si>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</si>
  <si>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</si>
  <si>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</si>
  <si>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</si>
  <si>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</si>
  <si>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</si>
  <si>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</si>
  <si>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</si>
  <si>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</si>
  <si>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</si>
  <si>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</si>
  <si>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</si>
  <si>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</si>
  <si>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</si>
  <si>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</si>
  <si>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</si>
  <si>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</si>
  <si>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</si>
  <si>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</si>
  <si>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</si>
  <si>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</si>
  <si>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</si>
  <si>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</si>
  <si>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</si>
  <si>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</si>
  <si>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</si>
  <si>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</si>
  <si>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</si>
  <si>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</si>
  <si>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</si>
  <si>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</si>
  <si>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</si>
  <si>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</si>
  <si>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</si>
  <si>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</si>
  <si>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</si>
  <si>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</si>
  <si>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</si>
  <si>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</si>
  <si>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</si>
  <si>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</si>
  <si>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</si>
  <si>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</si>
  <si>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</si>
  <si>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</si>
  <si>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</si>
  <si>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</si>
  <si>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</si>
  <si>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</si>
  <si>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</si>
  <si>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</si>
  <si>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</si>
  <si>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</si>
  <si>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</si>
  <si>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</si>
  <si>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</si>
  <si>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</si>
  <si>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</si>
  <si>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</si>
  <si>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</si>
  <si>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</si>
  <si>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</si>
  <si>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</si>
  <si>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</si>
  <si>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</si>
  <si>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</si>
  <si>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</si>
  <si>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</si>
  <si>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</si>
  <si>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</si>
  <si>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</si>
  <si>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</si>
  <si>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</si>
  <si>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</si>
  <si>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</si>
  <si>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</si>
  <si>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</si>
  <si>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</si>
  <si>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</si>
  <si>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</si>
  <si>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</si>
  <si>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</si>
  <si>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</si>
  <si>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</si>
  <si>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</si>
  <si>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</si>
  <si>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</si>
  <si>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</si>
  <si>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</si>
  <si>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</si>
  <si>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</si>
  <si>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</si>
  <si>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</si>
  <si>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</si>
  <si>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</si>
  <si>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</si>
  <si>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</si>
  <si>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</si>
  <si>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</si>
  <si>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</si>
  <si>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</si>
  <si>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</si>
  <si>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</si>
  <si>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</si>
  <si>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</si>
  <si>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</si>
  <si>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</si>
  <si>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</si>
  <si>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</si>
  <si>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</si>
  <si>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</si>
  <si>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</si>
  <si>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</si>
  <si>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</si>
  <si>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</si>
  <si>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</si>
  <si>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</si>
  <si>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</si>
  <si>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</si>
  <si>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</si>
  <si>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</si>
  <si>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</si>
  <si>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</si>
  <si>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</si>
  <si>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</si>
  <si>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</si>
  <si>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</si>
  <si>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</si>
  <si>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</si>
  <si>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</si>
  <si>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</si>
  <si>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</si>
  <si>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</si>
  <si>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</si>
  <si>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</si>
  <si>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</si>
  <si>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</si>
  <si>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</si>
  <si>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</si>
  <si>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</si>
  <si>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</si>
  <si>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</si>
  <si>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</si>
  <si>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</si>
  <si>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</si>
  <si>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</si>
  <si>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</si>
  <si>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</si>
  <si>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</si>
  <si>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</si>
  <si>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</si>
  <si>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</si>
  <si>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</si>
  <si>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</si>
  <si>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</si>
  <si>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</si>
  <si>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</si>
  <si>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</si>
  <si>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</si>
  <si>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</si>
  <si>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</si>
  <si>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</si>
  <si>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</si>
  <si>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</si>
  <si>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</si>
  <si>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</si>
  <si>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</si>
  <si>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</si>
  <si>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</si>
  <si>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</si>
  <si>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</si>
  <si>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</si>
  <si>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</si>
  <si>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</si>
  <si>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</si>
  <si>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</si>
  <si>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</si>
  <si>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</si>
  <si>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</si>
  <si>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</si>
  <si>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</si>
  <si>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</si>
  <si>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</si>
  <si>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</si>
  <si>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</si>
  <si>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</si>
  <si>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</si>
  <si>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</si>
  <si>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</si>
  <si>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</si>
  <si>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</si>
  <si>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</si>
  <si>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</si>
  <si>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</si>
  <si>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</si>
  <si>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</si>
  <si>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</si>
  <si>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</si>
  <si>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</si>
  <si>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</si>
  <si>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</si>
  <si>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</si>
  <si>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</si>
  <si>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</si>
  <si>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</si>
  <si>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</si>
  <si>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</si>
  <si>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</si>
  <si>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</si>
  <si>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</si>
  <si>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</si>
  <si>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</si>
  <si>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</si>
  <si>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</si>
  <si>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</si>
  <si>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</si>
  <si>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</si>
  <si>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</si>
  <si>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</si>
  <si>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</si>
  <si>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</si>
  <si>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</si>
  <si>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</si>
  <si>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</si>
  <si>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</si>
  <si>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</si>
  <si>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</si>
  <si>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</si>
  <si>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</si>
  <si>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</si>
  <si>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</si>
  <si>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</si>
  <si>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</si>
  <si>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</si>
  <si>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</si>
  <si>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</si>
  <si>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</si>
  <si>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</si>
  <si>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</si>
  <si>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</si>
  <si>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</si>
  <si>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</si>
  <si>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</si>
  <si>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</si>
  <si>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</si>
  <si>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</si>
  <si>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</si>
  <si>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</si>
  <si>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</si>
  <si>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</si>
  <si>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</si>
  <si>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</si>
  <si>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</si>
  <si>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</si>
  <si>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</si>
  <si>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</si>
  <si>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</si>
  <si>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</si>
  <si>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</si>
  <si>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</si>
  <si>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</si>
  <si>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</si>
  <si>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</si>
  <si>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</si>
  <si>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</si>
  <si>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</si>
  <si>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</si>
  <si>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</si>
  <si>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</si>
  <si>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</si>
  <si>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</si>
  <si>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</si>
  <si>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</si>
  <si>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</si>
  <si>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</si>
  <si>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</si>
  <si>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</si>
  <si>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</si>
  <si>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</si>
  <si>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</si>
  <si>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</si>
  <si>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</si>
  <si>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</si>
  <si>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</si>
  <si>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</si>
  <si>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</si>
  <si>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</si>
  <si>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</si>
  <si>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</si>
  <si>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</si>
  <si>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</si>
  <si>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</si>
  <si>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</si>
  <si>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</si>
  <si>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</si>
  <si>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</si>
  <si>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</si>
  <si>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</si>
  <si>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</si>
  <si>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</si>
  <si>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</si>
  <si>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</si>
  <si>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</si>
  <si>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</si>
  <si>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</si>
  <si>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</si>
  <si>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</si>
  <si>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</si>
  <si>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</si>
  <si>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</si>
  <si>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</si>
  <si>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</si>
  <si>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</si>
  <si>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</si>
  <si>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</si>
  <si>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</si>
  <si>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</si>
  <si>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</si>
  <si>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</si>
  <si>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</si>
  <si>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</si>
  <si>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</si>
  <si>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</si>
  <si>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</si>
  <si>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</si>
  <si>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</si>
  <si>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</si>
  <si>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</si>
  <si>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</si>
  <si>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</si>
  <si>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</si>
  <si>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</si>
  <si>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</si>
  <si>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</si>
  <si>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</si>
  <si>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</si>
  <si>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</si>
  <si>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</si>
  <si>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</si>
  <si>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</si>
  <si>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</si>
  <si>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</si>
  <si>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</si>
  <si>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</si>
  <si>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</si>
  <si>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</si>
  <si>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</si>
  <si>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</si>
  <si>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</si>
  <si>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</si>
  <si>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</si>
  <si>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</si>
  <si>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</si>
  <si>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</si>
  <si>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</si>
  <si>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</si>
  <si>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</si>
  <si>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</si>
  <si>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</si>
  <si>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</si>
  <si>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</si>
  <si>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</si>
  <si>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</si>
  <si>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</si>
  <si>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</si>
  <si>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</si>
  <si>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</si>
  <si>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</si>
  <si>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</si>
  <si>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</si>
  <si>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</si>
  <si>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</si>
  <si>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</si>
  <si>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</si>
  <si>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</si>
  <si>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</si>
  <si>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</si>
  <si>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</si>
  <si>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</si>
  <si>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</si>
  <si>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</si>
  <si>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</si>
  <si>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</si>
  <si>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</si>
  <si>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</si>
  <si>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</si>
  <si>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</si>
  <si>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</si>
  <si>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</si>
  <si>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</si>
  <si>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</si>
  <si>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</si>
  <si>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</si>
  <si>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</si>
  <si>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</si>
  <si>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</si>
  <si>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</si>
  <si>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</si>
  <si>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</si>
  <si>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</si>
  <si>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</si>
  <si>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</si>
  <si>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</si>
  <si>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</si>
  <si>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</si>
  <si>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</si>
  <si>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</si>
  <si>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</si>
  <si>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</si>
  <si>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</si>
  <si>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</si>
  <si>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</si>
  <si>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</si>
  <si>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</si>
  <si>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</si>
  <si>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</si>
  <si>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</si>
  <si>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</si>
  <si>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</si>
  <si>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</si>
  <si>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</si>
  <si>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</si>
  <si>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</si>
  <si>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</si>
  <si>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</si>
  <si>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</si>
  <si>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</si>
  <si>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</si>
  <si>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</si>
  <si>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</si>
  <si>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</si>
  <si>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</si>
  <si>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</si>
  <si>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</si>
  <si>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</si>
  <si>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</si>
  <si>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</si>
  <si>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</si>
  <si>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</si>
  <si>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</si>
  <si>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</si>
  <si>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</si>
  <si>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</si>
  <si>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</si>
  <si>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</si>
  <si>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</si>
  <si>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</si>
  <si>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</si>
  <si>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</si>
  <si>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</si>
  <si>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</si>
  <si>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</si>
  <si>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</si>
  <si>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</si>
  <si>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</si>
  <si>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</si>
  <si>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</si>
  <si>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</si>
  <si>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</si>
  <si>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</si>
  <si>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</si>
  <si>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</si>
  <si>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</si>
  <si>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</si>
  <si>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</si>
  <si>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</si>
  <si>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</si>
  <si>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</si>
  <si>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</si>
  <si>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</si>
  <si>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</si>
  <si>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</si>
  <si>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</si>
  <si>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</si>
  <si>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</si>
  <si>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</si>
  <si>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</si>
  <si>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</si>
  <si>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</si>
  <si>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</si>
  <si>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</si>
  <si>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</si>
  <si>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</si>
  <si>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</si>
  <si>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</si>
  <si>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</si>
  <si>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</si>
  <si>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</si>
  <si>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</si>
  <si>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</si>
  <si>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</si>
  <si>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</si>
  <si>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</si>
  <si>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</si>
  <si>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</si>
  <si>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</si>
  <si>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</si>
  <si>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</si>
  <si>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</si>
  <si>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</si>
  <si>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</si>
  <si>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</si>
  <si>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</si>
  <si>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</si>
  <si>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</si>
  <si>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</si>
  <si>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</si>
  <si>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</si>
  <si>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</si>
  <si>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</si>
  <si>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</si>
  <si>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</si>
  <si>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</si>
  <si>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</si>
  <si>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</si>
  <si>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</si>
  <si>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</si>
  <si>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</si>
  <si>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</si>
  <si>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</si>
  <si>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</si>
  <si>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</si>
  <si>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</si>
  <si>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</si>
  <si>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</si>
  <si>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</si>
  <si>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</si>
  <si>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</si>
  <si>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</si>
  <si>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</si>
  <si>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</si>
  <si>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</si>
  <si>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</si>
  <si>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</si>
  <si>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</si>
  <si>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</si>
  <si>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</si>
  <si>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</si>
  <si>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</si>
  <si>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</si>
  <si>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</si>
  <si>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</si>
  <si>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</si>
  <si>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</si>
  <si>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</si>
  <si>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</si>
  <si>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</si>
  <si>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</si>
  <si>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</si>
  <si>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</si>
  <si>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</si>
  <si>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</si>
  <si>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</si>
  <si>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</si>
  <si>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</si>
  <si>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</si>
  <si>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</si>
  <si>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</si>
  <si>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</si>
  <si>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</si>
  <si>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</si>
  <si>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</si>
  <si>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</si>
  <si>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</si>
  <si>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</si>
  <si>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</si>
  <si>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</si>
  <si>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</si>
  <si>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</si>
  <si>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</si>
  <si>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</si>
  <si>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</si>
  <si>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</si>
  <si>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</si>
  <si>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</si>
  <si>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</si>
  <si>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</si>
  <si>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</si>
  <si>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</si>
  <si>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</si>
  <si>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</si>
  <si>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</si>
  <si>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</si>
  <si>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</si>
  <si>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</si>
  <si>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</si>
  <si>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</si>
  <si>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</si>
  <si>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</si>
  <si>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</si>
  <si>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</si>
  <si>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</si>
  <si>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</si>
  <si>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</si>
  <si>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</si>
  <si>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</si>
  <si>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</si>
  <si>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</si>
  <si>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</si>
  <si>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</si>
  <si>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</si>
  <si>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</si>
  <si>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</si>
  <si>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</si>
  <si>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</si>
  <si>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</si>
  <si>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</si>
  <si>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</si>
  <si>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</si>
  <si>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</si>
  <si>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</si>
  <si>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</si>
  <si>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</si>
  <si>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</si>
  <si>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</si>
  <si>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</si>
  <si>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</si>
  <si>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</si>
  <si>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</si>
  <si>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</si>
  <si>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</si>
  <si>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</si>
  <si>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</si>
  <si>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</si>
  <si>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</si>
  <si>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</si>
  <si>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</si>
  <si>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</si>
  <si>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</si>
  <si>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</si>
  <si>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</si>
  <si>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</si>
  <si>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</si>
  <si>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</si>
  <si>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</si>
  <si>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</si>
  <si>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</si>
  <si>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</si>
  <si>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</si>
  <si>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</si>
  <si>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</si>
  <si>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</si>
  <si>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</si>
  <si>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</si>
  <si>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</si>
  <si>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</si>
  <si>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</si>
  <si>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</si>
  <si>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</si>
  <si>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</si>
  <si>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</si>
  <si>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</si>
  <si>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</si>
  <si>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</si>
  <si>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</si>
  <si>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</si>
  <si>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</si>
  <si>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</si>
  <si>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</si>
  <si>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</si>
  <si>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</si>
  <si>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</si>
  <si>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</si>
  <si>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</si>
  <si>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</si>
  <si>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</si>
  <si>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</si>
  <si>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</si>
  <si>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</si>
  <si>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</si>
  <si>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</si>
  <si>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</si>
  <si>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</si>
  <si>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</si>
  <si>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</si>
  <si>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</si>
  <si>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</si>
  <si>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</si>
  <si>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</si>
  <si>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</si>
  <si>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</si>
  <si>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</si>
  <si>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</si>
  <si>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</si>
  <si>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</si>
  <si>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</si>
  <si>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</si>
  <si>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</si>
  <si>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</si>
  <si>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</si>
  <si>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</si>
  <si>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</si>
  <si>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</si>
  <si>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</si>
  <si>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</si>
  <si>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</si>
  <si>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</si>
  <si>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</si>
  <si>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</si>
  <si>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</si>
  <si>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</si>
  <si>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</si>
  <si>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</si>
  <si>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</si>
  <si>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</si>
  <si>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</si>
  <si>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</si>
  <si>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</si>
  <si>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</si>
  <si>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</si>
  <si>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</si>
  <si>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</si>
  <si>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</si>
  <si>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</si>
  <si>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</si>
  <si>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</si>
  <si>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</si>
  <si>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</si>
  <si>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</si>
  <si>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</si>
  <si>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</si>
  <si>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</si>
  <si>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</si>
  <si>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</si>
  <si>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</si>
  <si>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</si>
  <si>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</si>
  <si>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</si>
  <si>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</si>
  <si>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</si>
  <si>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</si>
  <si>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</si>
  <si>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</si>
  <si>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</si>
  <si>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</si>
  <si>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</si>
  <si>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</si>
  <si>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</si>
  <si>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</si>
  <si>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</si>
  <si>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</si>
  <si>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</si>
  <si>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</si>
  <si>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</si>
  <si>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</si>
  <si>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</si>
  <si>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</si>
  <si>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</si>
  <si>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</si>
  <si>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</si>
  <si>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</si>
  <si>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</si>
  <si>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</si>
  <si>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</si>
  <si>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</si>
  <si>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</si>
  <si>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</si>
  <si>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</si>
  <si>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</si>
  <si>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</si>
  <si>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</si>
  <si>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</si>
  <si>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</si>
  <si>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</si>
  <si>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</si>
  <si>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</si>
  <si>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</si>
  <si>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</si>
  <si>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</si>
  <si>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</si>
  <si>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</si>
  <si>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</si>
  <si>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</si>
  <si>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</si>
  <si>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</si>
  <si>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</si>
  <si>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</si>
  <si>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</si>
  <si>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</si>
  <si>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</si>
  <si>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</si>
  <si>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</si>
  <si>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</si>
  <si>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</si>
  <si>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</si>
  <si>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</si>
  <si>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</si>
  <si>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</si>
  <si>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</si>
  <si>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</si>
  <si>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</si>
  <si>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</si>
  <si>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</si>
  <si>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</si>
  <si>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</si>
  <si>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</si>
  <si>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</si>
  <si>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</si>
  <si>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</si>
  <si>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</si>
  <si>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</si>
  <si>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</si>
  <si>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</si>
  <si>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</si>
  <si>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</si>
  <si>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</si>
  <si>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</si>
  <si>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</si>
  <si>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</si>
  <si>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</si>
  <si>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</si>
  <si>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</si>
  <si>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</si>
  <si>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</si>
  <si>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</si>
  <si>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</si>
  <si>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</si>
  <si>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</si>
  <si>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</si>
  <si>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</si>
  <si>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</si>
  <si>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</si>
  <si>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</si>
  <si>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</si>
  <si>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</si>
  <si>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</si>
  <si>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</si>
  <si>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</si>
  <si>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</si>
  <si>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</si>
  <si>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</si>
  <si>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</si>
  <si>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</si>
  <si>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</si>
  <si>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</si>
  <si>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</si>
  <si>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</si>
  <si>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</si>
  <si>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</si>
  <si>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</si>
  <si>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</si>
  <si>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</si>
  <si>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</si>
  <si>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</si>
  <si>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</si>
  <si>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</si>
  <si>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</si>
  <si>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</si>
  <si>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</si>
  <si>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</si>
  <si>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</si>
  <si>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</si>
  <si>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</si>
  <si>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</si>
  <si>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</si>
  <si>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</si>
  <si>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</si>
  <si>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</si>
  <si>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</si>
  <si>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</si>
  <si>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</si>
  <si>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</si>
  <si>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</si>
  <si>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</si>
  <si>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</si>
  <si>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</si>
  <si>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</si>
  <si>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</si>
  <si>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</si>
  <si>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</si>
  <si>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</si>
  <si>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</si>
  <si>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</si>
  <si>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</si>
  <si>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</si>
  <si>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</si>
  <si>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</si>
  <si>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</si>
  <si>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</si>
  <si>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</si>
  <si>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</si>
  <si>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</si>
  <si>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</si>
  <si>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</si>
  <si>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</si>
  <si>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</si>
  <si>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</si>
  <si>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</si>
  <si>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</si>
  <si>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</si>
  <si>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</si>
  <si>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</si>
  <si>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</si>
  <si>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</si>
  <si>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</si>
  <si>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</si>
  <si>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</si>
  <si>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</si>
  <si>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</si>
  <si>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</si>
  <si>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</si>
  <si>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</si>
  <si>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</si>
  <si>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</si>
  <si>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</si>
  <si>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</si>
  <si>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</si>
  <si>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</si>
  <si>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</si>
  <si>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</si>
  <si>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</si>
  <si>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</si>
  <si>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</si>
  <si>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</si>
  <si>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</si>
  <si>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</si>
  <si>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</si>
  <si>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</si>
  <si>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</si>
  <si>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</si>
  <si>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</si>
  <si>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</si>
  <si>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</si>
  <si>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</si>
  <si>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</si>
  <si>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</si>
  <si>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</si>
  <si>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</si>
  <si>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</si>
  <si>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</si>
  <si>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</si>
  <si>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</si>
  <si>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</si>
  <si>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</si>
  <si>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</si>
  <si>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</si>
  <si>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</si>
  <si>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</si>
  <si>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</si>
  <si>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</si>
  <si>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</si>
  <si>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</si>
  <si>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</si>
  <si>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</si>
  <si>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</si>
  <si>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</si>
  <si>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</si>
  <si>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</si>
  <si>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</si>
  <si>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</si>
  <si>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</si>
  <si>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</si>
  <si>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</si>
  <si>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</si>
  <si>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</si>
  <si>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</si>
  <si>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</si>
  <si>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</si>
  <si>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</si>
  <si>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</si>
  <si>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</si>
  <si>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</si>
  <si>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</si>
  <si>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</si>
  <si>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</si>
  <si>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</si>
  <si>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</si>
  <si>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</si>
  <si>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</si>
  <si>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</si>
  <si>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</si>
  <si>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</si>
  <si>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</si>
  <si>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</si>
  <si>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</si>
  <si>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</si>
  <si>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</si>
  <si>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</si>
  <si>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</si>
  <si>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</si>
  <si>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</si>
  <si>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</si>
  <si>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</si>
  <si>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</si>
  <si>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</si>
  <si>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</si>
  <si>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</si>
  <si>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</si>
  <si>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</si>
  <si>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</si>
  <si>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</si>
  <si>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</si>
  <si>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</si>
  <si>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</si>
  <si>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</si>
  <si>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</si>
  <si>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</si>
  <si>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</si>
  <si>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</si>
  <si>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</si>
  <si>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</si>
  <si>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</si>
  <si>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</si>
  <si>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</si>
  <si>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</si>
  <si>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</si>
  <si>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</si>
  <si>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</si>
  <si>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</si>
  <si>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</si>
  <si>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</si>
  <si>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</si>
  <si>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</si>
  <si>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</si>
  <si>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</si>
  <si>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</si>
  <si>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</si>
  <si>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</si>
  <si>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</si>
  <si>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</si>
  <si>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</si>
  <si>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</si>
  <si>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</si>
  <si>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</si>
  <si>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</si>
  <si>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</si>
  <si>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</si>
  <si>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</si>
  <si>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</si>
  <si>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</si>
  <si>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</si>
  <si>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</si>
  <si>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</si>
  <si>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</si>
  <si>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</si>
  <si>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</si>
  <si>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</si>
  <si>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</si>
  <si>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</si>
  <si>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</si>
  <si>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</si>
  <si>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</si>
  <si>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</si>
  <si>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</si>
  <si>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</si>
  <si>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</si>
  <si>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</si>
  <si>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</si>
  <si>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</si>
  <si>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</si>
  <si>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</si>
  <si>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</si>
  <si>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</si>
  <si>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</si>
  <si>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</si>
  <si>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</si>
  <si>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</si>
  <si>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</si>
  <si>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</si>
  <si>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</si>
  <si>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</si>
  <si>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</si>
  <si>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</si>
  <si>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</si>
  <si>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</si>
  <si>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</si>
  <si>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</si>
  <si>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</si>
  <si>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</si>
  <si>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</si>
  <si>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</si>
  <si>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</si>
  <si>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</si>
  <si>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</si>
  <si>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</si>
  <si>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</si>
  <si>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</si>
  <si>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</si>
  <si>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</si>
  <si>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</si>
  <si>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</si>
  <si>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</si>
  <si>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</si>
  <si>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</si>
  <si>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</si>
  <si>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</si>
  <si>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</si>
  <si>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</si>
  <si>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</si>
  <si>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</si>
  <si>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</si>
  <si>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</si>
  <si>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</si>
  <si>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</si>
  <si>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</si>
  <si>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</si>
  <si>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</si>
  <si>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</si>
  <si>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</si>
  <si>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</si>
  <si>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</si>
  <si>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</si>
  <si>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</si>
  <si>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</si>
  <si>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</si>
  <si>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</si>
  <si>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</si>
  <si>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</si>
  <si>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</si>
  <si>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</si>
  <si>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</si>
  <si>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</si>
  <si>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</si>
  <si>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</si>
  <si>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</si>
  <si>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</si>
  <si>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</si>
  <si>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</si>
  <si>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</si>
  <si>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</si>
  <si>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</si>
  <si>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</si>
  <si>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</si>
  <si>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</si>
  <si>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</si>
  <si>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</si>
  <si>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</si>
  <si>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</si>
  <si>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</si>
  <si>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</si>
  <si>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</si>
  <si>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</si>
  <si>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</si>
  <si>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</si>
  <si>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</si>
  <si>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</si>
  <si>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</si>
  <si>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</si>
  <si>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</si>
  <si>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</si>
  <si>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</si>
  <si>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</si>
  <si>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</si>
  <si>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</si>
  <si>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</si>
  <si>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</si>
  <si>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</si>
  <si>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</si>
  <si>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</si>
  <si>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</si>
  <si>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</si>
  <si>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</si>
  <si>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</si>
  <si>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</si>
  <si>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</si>
  <si>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</si>
  <si>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</si>
  <si>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</si>
  <si>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</si>
  <si>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</si>
  <si>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</si>
  <si>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</si>
  <si>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</si>
  <si>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</si>
  <si>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</si>
  <si>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</si>
  <si>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</si>
  <si>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</si>
  <si>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</si>
  <si>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</si>
  <si>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</si>
  <si>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</si>
  <si>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</si>
  <si>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</si>
  <si>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</si>
  <si>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</si>
  <si>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</si>
  <si>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</si>
  <si>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</si>
  <si>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</si>
  <si>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</si>
  <si>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</si>
  <si>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</si>
  <si>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</si>
  <si>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</si>
  <si>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</si>
  <si>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</si>
  <si>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</si>
  <si>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</si>
  <si>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</si>
  <si>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</si>
  <si>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</si>
  <si>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</si>
  <si>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</si>
  <si>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</si>
  <si>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</si>
  <si>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</si>
  <si>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</si>
  <si>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</si>
  <si>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</si>
  <si>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</si>
  <si>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</si>
  <si>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</si>
  <si>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</si>
  <si>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</si>
  <si>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</si>
  <si>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</si>
  <si>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</si>
  <si>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</si>
  <si>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</si>
  <si>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</si>
  <si>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</si>
  <si>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</si>
  <si>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</si>
  <si>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</si>
  <si>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</si>
  <si>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</si>
  <si>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</si>
  <si>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</si>
  <si>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</si>
  <si>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</si>
  <si>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</si>
  <si>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</si>
  <si>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</si>
  <si>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</si>
  <si>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</si>
  <si>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</si>
  <si>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</si>
  <si>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</si>
  <si>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</si>
  <si>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</si>
  <si>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</si>
  <si>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</si>
  <si>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</si>
  <si>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</si>
  <si>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</si>
  <si>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</si>
  <si>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</si>
  <si>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</si>
  <si>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</si>
  <si>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</si>
  <si>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</si>
  <si>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</si>
  <si>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</si>
  <si>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</si>
  <si>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</si>
  <si>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</si>
  <si>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</si>
  <si>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</si>
  <si>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</si>
  <si>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</si>
  <si>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</si>
  <si>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</si>
  <si>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</si>
  <si>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</si>
  <si>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</si>
  <si>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</si>
  <si>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</si>
  <si>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</si>
  <si>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</si>
  <si>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</si>
  <si>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</si>
  <si>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</si>
  <si>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</si>
  <si>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</si>
  <si>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</si>
  <si>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</si>
  <si>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</si>
  <si>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</si>
  <si>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</si>
  <si>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</si>
  <si>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</si>
  <si>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</si>
  <si>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</si>
  <si>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</si>
  <si>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</si>
  <si>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</si>
  <si>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</si>
  <si>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</si>
  <si>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</si>
  <si>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</si>
  <si>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</si>
  <si>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</si>
  <si>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</si>
  <si>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</si>
  <si>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</si>
  <si>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</si>
  <si>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</si>
  <si>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</si>
  <si>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</si>
  <si>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</si>
  <si>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</si>
  <si>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</si>
  <si>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</si>
  <si>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</si>
  <si>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</si>
  <si>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</si>
  <si>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</si>
  <si>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</si>
  <si>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</si>
  <si>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</si>
  <si>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</si>
  <si>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</si>
  <si>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</si>
  <si>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</si>
  <si>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</si>
  <si>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</si>
  <si>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</si>
  <si>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</si>
  <si>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</si>
  <si>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</si>
  <si>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</si>
  <si>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</si>
  <si>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</si>
  <si>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</si>
  <si>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</si>
  <si>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</si>
  <si>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</si>
  <si>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</si>
  <si>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</si>
  <si>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</si>
  <si>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</si>
  <si>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</si>
  <si>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</si>
  <si>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</si>
  <si>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</si>
  <si>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</si>
  <si>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</si>
  <si>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</si>
  <si>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</si>
  <si>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</si>
  <si>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</si>
  <si>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</si>
  <si>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</si>
  <si>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</si>
  <si>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</si>
  <si>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</si>
  <si>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</si>
  <si>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</si>
  <si>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</si>
  <si>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</si>
  <si>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</si>
  <si>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</si>
  <si>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</si>
  <si>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</si>
  <si>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</si>
  <si>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</si>
  <si>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</si>
  <si>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</si>
  <si>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</si>
  <si>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</si>
  <si>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</si>
  <si>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</si>
  <si>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</si>
  <si>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</si>
  <si>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</si>
  <si>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</si>
  <si>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</si>
  <si>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</si>
  <si>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</si>
  <si>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</si>
  <si>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</si>
  <si>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</si>
  <si>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</si>
  <si>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</si>
  <si>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</si>
  <si>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</si>
  <si>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</si>
  <si>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</si>
  <si>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</si>
  <si>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</si>
  <si>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</si>
  <si>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</si>
  <si>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</si>
  <si>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</si>
  <si>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</si>
  <si>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</si>
  <si>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</si>
  <si>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</si>
  <si>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</si>
  <si>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</si>
  <si>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</si>
  <si>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</si>
  <si>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</si>
  <si>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</si>
  <si>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</si>
  <si>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</si>
  <si>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</si>
  <si>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</si>
  <si>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</si>
  <si>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</si>
  <si>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</si>
  <si>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</si>
  <si>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</si>
  <si>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</si>
  <si>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</si>
  <si>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</si>
  <si>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</si>
  <si>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</si>
  <si>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</si>
  <si>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</si>
  <si>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</si>
  <si>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</si>
  <si>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</si>
  <si>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</si>
  <si>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</si>
  <si>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</si>
  <si>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</si>
  <si>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</si>
  <si>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</si>
  <si>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</si>
  <si>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</si>
  <si>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</si>
  <si>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</si>
  <si>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</si>
  <si>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</si>
  <si>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</si>
  <si>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</si>
  <si>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</si>
  <si>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</si>
  <si>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</si>
  <si>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</si>
  <si>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</si>
  <si>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</si>
  <si>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</si>
  <si>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</si>
  <si>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</si>
  <si>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</si>
  <si>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</si>
  <si>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</si>
  <si>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</si>
  <si>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</si>
  <si>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</si>
  <si>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</si>
  <si>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</si>
  <si>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</si>
  <si>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</si>
  <si>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</si>
  <si>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</si>
  <si>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</si>
  <si>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</si>
  <si>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</si>
  <si>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</si>
  <si>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</si>
  <si>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</si>
  <si>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</si>
  <si>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</si>
  <si>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</si>
  <si>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</si>
  <si>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</si>
  <si>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</si>
  <si>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</si>
  <si>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</si>
  <si>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</si>
  <si>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</si>
  <si>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</si>
  <si>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</si>
  <si>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</si>
  <si>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</si>
  <si>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</si>
  <si>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</si>
  <si>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</si>
  <si>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</si>
  <si>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</si>
  <si>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</si>
  <si>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</si>
  <si>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</si>
  <si>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</si>
  <si>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</si>
  <si>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</si>
  <si>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</si>
  <si>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</si>
  <si>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</si>
  <si>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</si>
  <si>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</si>
  <si>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</si>
  <si>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</si>
  <si>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</si>
  <si>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</si>
  <si>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</si>
  <si>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</si>
  <si>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</si>
  <si>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</si>
  <si>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</si>
  <si>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</si>
  <si>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</si>
  <si>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</si>
  <si>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</si>
  <si>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</si>
  <si>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</si>
  <si>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</si>
  <si>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</si>
  <si>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</si>
  <si>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</si>
  <si>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</si>
  <si>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</si>
  <si>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</si>
  <si>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</si>
  <si>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</si>
  <si>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</si>
  <si>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</si>
  <si>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</si>
  <si>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</si>
  <si>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</si>
  <si>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</si>
  <si>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</si>
  <si>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</si>
  <si>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</si>
  <si>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</si>
  <si>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</si>
  <si>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</si>
  <si>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</si>
  <si>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</si>
  <si>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</si>
  <si>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</si>
  <si>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</si>
  <si>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</si>
  <si>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</si>
  <si>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</si>
  <si>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</si>
  <si>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</si>
  <si>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</si>
  <si>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</si>
  <si>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</si>
  <si>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</si>
  <si>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</si>
  <si>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</si>
  <si>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</si>
  <si>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</si>
  <si>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</si>
  <si>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</si>
  <si>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</si>
  <si>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</si>
  <si>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</si>
  <si>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</si>
  <si>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</si>
  <si>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</si>
  <si>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</si>
  <si>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</si>
  <si>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</si>
  <si>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</si>
  <si>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</si>
  <si>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</si>
  <si>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</si>
  <si>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</si>
  <si>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</si>
  <si>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</si>
  <si>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</si>
  <si>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</si>
  <si>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</si>
  <si>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</si>
  <si>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</si>
  <si>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</si>
  <si>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</si>
  <si>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</si>
  <si>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</si>
  <si>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</si>
  <si>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</si>
  <si>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</si>
  <si>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</si>
  <si>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</si>
  <si>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</si>
  <si>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</si>
  <si>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</si>
  <si>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</si>
  <si>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</si>
  <si>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</si>
  <si>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</si>
  <si>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</si>
  <si>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</si>
  <si>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</si>
  <si>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</si>
  <si>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</si>
  <si>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</si>
  <si>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</si>
  <si>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</si>
  <si>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</si>
  <si>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</si>
  <si>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</si>
  <si>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</si>
  <si>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</si>
  <si>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</si>
  <si>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</si>
  <si>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</si>
  <si>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</si>
  <si>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</si>
  <si>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</si>
  <si>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</si>
  <si>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</si>
  <si>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</si>
  <si>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</si>
  <si>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</si>
  <si>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</si>
  <si>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</si>
  <si>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</si>
  <si>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</si>
  <si>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</si>
  <si>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</si>
  <si>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</si>
  <si>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</si>
  <si>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</si>
  <si>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</si>
  <si>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</si>
  <si>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</si>
  <si>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</si>
  <si>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</si>
  <si>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</si>
  <si>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</si>
  <si>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</si>
  <si>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</si>
  <si>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</si>
  <si>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</si>
  <si>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</si>
  <si>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</si>
  <si>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</si>
  <si>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</si>
  <si>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</si>
  <si>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</si>
  <si>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</si>
  <si>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</si>
  <si>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</si>
  <si>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</si>
  <si>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</si>
  <si>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</si>
  <si>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</si>
  <si>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</si>
  <si>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</si>
  <si>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</si>
  <si>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</si>
  <si>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</si>
  <si>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</si>
  <si>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</si>
  <si>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</si>
  <si>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</si>
  <si>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</si>
  <si>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</si>
  <si>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</si>
  <si>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</si>
  <si>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</si>
  <si>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</si>
  <si>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</si>
  <si>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</si>
  <si>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</si>
  <si>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</si>
  <si>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</si>
  <si>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</si>
  <si>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</si>
  <si>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</si>
  <si>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</si>
  <si>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</si>
  <si>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</si>
  <si>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</si>
  <si>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</si>
  <si>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</si>
  <si>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</si>
  <si>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</si>
  <si>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</si>
  <si>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</si>
  <si>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</si>
  <si>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</si>
  <si>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</si>
  <si>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</si>
  <si>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</si>
  <si>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</si>
  <si>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</si>
  <si>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</si>
  <si>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</si>
  <si>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</si>
  <si>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</si>
  <si>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</si>
  <si>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</si>
  <si>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</si>
  <si>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</si>
  <si>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</si>
  <si>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</si>
  <si>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</si>
  <si>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</si>
  <si>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</si>
  <si>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</si>
  <si>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</si>
  <si>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</si>
  <si>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</si>
  <si>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</si>
  <si>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</si>
  <si>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</si>
  <si>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</si>
  <si>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</si>
  <si>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</si>
  <si>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</si>
  <si>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</si>
  <si>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</si>
  <si>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</si>
  <si>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</si>
  <si>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</si>
  <si>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</si>
  <si>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</si>
  <si>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</si>
  <si>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</si>
  <si>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</si>
  <si>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</si>
  <si>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</si>
  <si>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</si>
  <si>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</si>
  <si>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</si>
  <si>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</si>
  <si>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</si>
  <si>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</si>
  <si>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</si>
  <si>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</si>
  <si>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</si>
  <si>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</si>
  <si>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</si>
  <si>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</si>
  <si>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</si>
  <si>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</si>
  <si>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</si>
  <si>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</si>
  <si>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</si>
  <si>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</si>
  <si>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</si>
  <si>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</si>
  <si>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</si>
  <si>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</si>
  <si>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</si>
  <si>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</si>
  <si>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</si>
  <si>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</si>
  <si>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</si>
  <si>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</si>
  <si>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</si>
  <si>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</si>
  <si>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</si>
  <si>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</si>
  <si>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</si>
  <si>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</si>
  <si>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</si>
  <si>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</si>
  <si>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</si>
  <si>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</si>
  <si>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</si>
  <si>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</si>
  <si>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</si>
  <si>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</si>
  <si>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</si>
  <si>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</si>
  <si>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</si>
  <si>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</si>
  <si>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</si>
  <si>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</si>
  <si>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</si>
  <si>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</si>
  <si>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</si>
  <si>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</si>
  <si>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</si>
  <si>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</si>
  <si>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</si>
  <si>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</si>
  <si>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</si>
  <si>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</si>
  <si>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</si>
  <si>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</si>
  <si>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</si>
  <si>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</si>
  <si>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</si>
  <si>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</si>
  <si>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</si>
  <si>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</si>
  <si>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</si>
  <si>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</si>
  <si>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</si>
  <si>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</si>
  <si>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</si>
  <si>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</si>
  <si>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</si>
  <si>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</si>
  <si>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</si>
  <si>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</si>
  <si>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</si>
  <si>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</si>
  <si>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</si>
  <si>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</si>
  <si>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</si>
  <si>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</si>
  <si>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</si>
  <si>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</si>
  <si>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</si>
  <si>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</si>
  <si>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</si>
  <si>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</si>
  <si>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</si>
  <si>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</si>
  <si>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</si>
  <si>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</si>
  <si>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</si>
  <si>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</si>
  <si>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</si>
  <si>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</si>
  <si>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</si>
  <si>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</si>
  <si>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</si>
  <si>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</si>
  <si>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</si>
  <si>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</si>
  <si>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</si>
  <si>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</si>
  <si>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</si>
  <si>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</si>
  <si>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</si>
  <si>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</si>
  <si>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</si>
  <si>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</si>
  <si>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</si>
  <si>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</si>
  <si>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</si>
  <si>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</si>
  <si>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</si>
  <si>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</si>
  <si>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</si>
  <si>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</si>
  <si>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</si>
  <si>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</si>
  <si>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</si>
  <si>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</si>
  <si>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</si>
  <si>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</si>
  <si>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</si>
  <si>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</si>
  <si>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</si>
  <si>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</si>
  <si>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</si>
  <si>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</si>
  <si>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</si>
  <si>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</si>
  <si>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</si>
  <si>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</si>
  <si>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</si>
  <si>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</si>
  <si>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</si>
  <si>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</si>
  <si>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</si>
  <si>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</si>
  <si>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</si>
  <si>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</si>
  <si>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</si>
  <si>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</si>
  <si>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</si>
  <si>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</si>
  <si>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</si>
  <si>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</si>
  <si>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</si>
  <si>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</si>
  <si>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</si>
  <si>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</si>
  <si>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</si>
  <si>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</si>
  <si>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</si>
  <si>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</si>
  <si>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</si>
  <si>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</si>
  <si>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</si>
  <si>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</si>
  <si>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</si>
  <si>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</si>
  <si>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</si>
  <si>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</si>
  <si>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</si>
  <si>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</si>
  <si>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</si>
  <si>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</si>
  <si>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</si>
  <si>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</si>
  <si>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</si>
  <si>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</si>
  <si>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</si>
  <si>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</si>
  <si>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</si>
  <si>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</si>
  <si>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</si>
  <si>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</si>
  <si>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</si>
  <si>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</si>
  <si>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</si>
  <si>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</si>
  <si>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</si>
  <si>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</si>
  <si>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</si>
  <si>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</si>
  <si>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</si>
  <si>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</si>
  <si>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</si>
  <si>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</si>
  <si>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</si>
  <si>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</si>
  <si>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</si>
  <si>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</si>
  <si>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</si>
  <si>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</si>
  <si>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</si>
  <si>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</si>
  <si>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</si>
  <si>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</si>
  <si>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</si>
  <si>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</si>
  <si>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</si>
  <si>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</si>
  <si>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</si>
  <si>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</si>
  <si>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</si>
  <si>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</si>
  <si>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</si>
  <si>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</si>
  <si>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</si>
  <si>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</si>
  <si>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</si>
  <si>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</si>
  <si>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</si>
  <si>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</si>
  <si>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</si>
  <si>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</si>
  <si>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</si>
  <si>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</si>
  <si>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</si>
  <si>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</si>
  <si>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</si>
  <si>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</si>
  <si>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</si>
  <si>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</si>
  <si>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</si>
  <si>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</si>
  <si>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</si>
  <si>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</si>
  <si>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</si>
  <si>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</si>
  <si>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</si>
  <si>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</si>
  <si>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</si>
  <si>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</si>
  <si>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</si>
  <si>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</si>
  <si>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</si>
  <si>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</si>
  <si>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</si>
  <si>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</si>
  <si>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</si>
  <si>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</si>
  <si>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</si>
  <si>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</si>
  <si>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</si>
  <si>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</si>
  <si>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</si>
  <si>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</si>
  <si>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</si>
  <si>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</si>
  <si>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</si>
  <si>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</si>
  <si>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</si>
  <si>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</si>
  <si>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</si>
  <si>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</si>
  <si>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</si>
  <si>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</si>
  <si>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</si>
  <si>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</si>
  <si>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</si>
  <si>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</si>
  <si>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</si>
  <si>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</si>
  <si>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</si>
  <si>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</si>
  <si>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</si>
  <si>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</si>
  <si>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</si>
  <si>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</si>
  <si>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</si>
  <si>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</si>
  <si>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</si>
  <si>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</si>
  <si>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</si>
  <si>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</si>
  <si>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</si>
  <si>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</si>
  <si>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</si>
  <si>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</si>
  <si>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</si>
  <si>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</si>
  <si>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</si>
  <si>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</si>
  <si>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</si>
  <si>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</si>
  <si>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</si>
  <si>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</si>
  <si>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</si>
  <si>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</si>
  <si>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</si>
  <si>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</si>
  <si>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</si>
  <si>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</si>
  <si>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</si>
  <si>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</si>
  <si>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</si>
  <si>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</si>
  <si>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</si>
  <si>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</si>
  <si>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</si>
  <si>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</si>
  <si>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</si>
  <si>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</si>
  <si>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</si>
  <si>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</si>
  <si>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</si>
  <si>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</si>
  <si>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</si>
  <si>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</si>
  <si>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</si>
  <si>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</si>
  <si>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</si>
  <si>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</si>
  <si>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</si>
  <si>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</si>
  <si>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</si>
  <si>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</si>
  <si>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</si>
  <si>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</si>
  <si>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</si>
  <si>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</si>
  <si>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</si>
  <si>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</si>
  <si>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</si>
  <si>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</si>
  <si>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</si>
  <si>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</si>
  <si>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</si>
  <si>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</si>
  <si>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</si>
  <si>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</si>
  <si>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</si>
  <si>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</si>
  <si>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</si>
  <si>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</si>
  <si>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</si>
  <si>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</si>
  <si>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</si>
  <si>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</si>
  <si>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</si>
  <si>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</si>
  <si>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</si>
  <si>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</si>
  <si>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</si>
  <si>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</si>
  <si>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</si>
  <si>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</si>
  <si>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</si>
  <si>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</si>
  <si>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</si>
  <si>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</si>
  <si>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</si>
  <si>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</si>
  <si>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</si>
  <si>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</si>
  <si>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</si>
  <si>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</si>
  <si>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</si>
  <si>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</si>
  <si>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</si>
  <si>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</si>
  <si>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</si>
  <si>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</si>
  <si>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</si>
  <si>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</si>
  <si>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</si>
  <si>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</si>
  <si>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</si>
  <si>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</si>
  <si>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</si>
  <si>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</si>
  <si>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</si>
  <si>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</si>
  <si>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</si>
  <si>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</si>
  <si>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</si>
  <si>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</si>
  <si>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</si>
  <si>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</si>
  <si>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</si>
  <si>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</si>
  <si>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</si>
  <si>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</si>
  <si>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</si>
  <si>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</si>
  <si>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</si>
  <si>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</si>
  <si>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</si>
  <si>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</si>
  <si>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</si>
  <si>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</si>
  <si>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</si>
  <si>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</si>
  <si>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</si>
  <si>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</si>
  <si>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</si>
  <si>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</si>
  <si>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</si>
  <si>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</si>
  <si>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</si>
  <si>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</si>
  <si>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</si>
  <si>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</si>
  <si>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</si>
  <si>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</si>
  <si>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</si>
  <si>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</si>
  <si>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</si>
  <si>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</si>
  <si>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</si>
  <si>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</si>
  <si>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</si>
  <si>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</si>
  <si>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</si>
  <si>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</si>
  <si>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</si>
  <si>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</si>
  <si>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</si>
  <si>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</si>
  <si>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</si>
  <si>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</si>
  <si>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</si>
  <si>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</si>
  <si>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</si>
  <si>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</si>
  <si>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</si>
  <si>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</si>
  <si>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</si>
  <si>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</si>
  <si>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</si>
  <si>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</si>
  <si>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</si>
  <si>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</si>
  <si>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</si>
  <si>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</si>
  <si>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</si>
  <si>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</si>
  <si>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</si>
  <si>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</si>
  <si>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</si>
  <si>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</si>
  <si>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</si>
  <si>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</si>
  <si>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</si>
  <si>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</si>
  <si>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</si>
  <si>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</si>
  <si>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</si>
  <si>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</si>
  <si>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</si>
  <si>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</si>
  <si>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</si>
  <si>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</si>
  <si>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</si>
  <si>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</si>
  <si>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</si>
  <si>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</si>
  <si>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</si>
  <si>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</si>
  <si>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</si>
  <si>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</si>
  <si>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</si>
  <si>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</si>
  <si>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</si>
  <si>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</si>
  <si>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</si>
  <si>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</si>
  <si>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</si>
  <si>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</si>
  <si>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</si>
  <si>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</si>
  <si>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</si>
  <si>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</si>
  <si>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</si>
  <si>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</si>
  <si>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</si>
  <si>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</si>
  <si>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</si>
  <si>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</si>
  <si>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</si>
  <si>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</si>
  <si>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</si>
  <si>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</si>
  <si>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</si>
  <si>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</si>
  <si>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</si>
  <si>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</si>
  <si>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</si>
  <si>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</si>
  <si>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</si>
  <si>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</si>
  <si>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</si>
  <si>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</si>
  <si>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</si>
  <si>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</si>
  <si>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</si>
  <si>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</si>
  <si>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</si>
  <si>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</si>
  <si>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</si>
  <si>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</si>
  <si>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</si>
  <si>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</si>
  <si>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</si>
  <si>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</si>
  <si>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</si>
  <si>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</si>
  <si>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</si>
  <si>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</si>
  <si>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</si>
  <si>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</si>
  <si>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</si>
  <si>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</si>
  <si>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</si>
  <si>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</si>
  <si>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</si>
  <si>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</si>
  <si>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</si>
  <si>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</si>
  <si>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</si>
  <si>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</si>
  <si>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</si>
  <si>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</si>
  <si>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</si>
  <si>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</si>
  <si>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</si>
  <si>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</si>
  <si>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</si>
  <si>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</si>
  <si>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</si>
  <si>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</si>
  <si>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</si>
  <si>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</si>
  <si>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</si>
  <si>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</si>
  <si>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</si>
  <si>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</si>
  <si>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</si>
  <si>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</si>
  <si>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</si>
  <si>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</si>
  <si>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</si>
  <si>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</si>
  <si>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</si>
  <si>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</si>
  <si>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</si>
  <si>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</si>
  <si>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</si>
  <si>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</si>
  <si>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</si>
  <si>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</si>
  <si>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</si>
  <si>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</si>
  <si>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</si>
  <si>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</si>
  <si>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</si>
  <si>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</si>
  <si>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</si>
  <si>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</si>
  <si>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</si>
  <si>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</si>
  <si>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</si>
  <si>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</si>
  <si>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</si>
  <si>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</si>
  <si>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</si>
  <si>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</si>
  <si>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</si>
  <si>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</si>
  <si>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</si>
  <si>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</si>
  <si>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</si>
  <si>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</si>
  <si>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</si>
  <si>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</si>
  <si>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</si>
  <si>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</si>
  <si>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</si>
  <si>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</si>
  <si>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</si>
  <si>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</si>
  <si>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</si>
  <si>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</si>
  <si>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</si>
  <si>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</si>
  <si>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</si>
  <si>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</si>
  <si>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</si>
  <si>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</si>
  <si>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</si>
  <si>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</si>
  <si>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</si>
  <si>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</si>
  <si>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</si>
  <si>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</si>
  <si>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</si>
  <si>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</si>
  <si>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</si>
  <si>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</si>
  <si>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</si>
  <si>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</si>
  <si>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</si>
  <si>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</si>
  <si>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</si>
  <si>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</si>
  <si>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</si>
  <si>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</si>
  <si>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</si>
  <si>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</si>
  <si>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</si>
  <si>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</si>
  <si>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</si>
  <si>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</si>
  <si>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</si>
  <si>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</si>
  <si>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</si>
  <si>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</si>
  <si>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</si>
  <si>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</si>
  <si>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</si>
  <si>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</si>
  <si>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</si>
  <si>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</si>
  <si>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</si>
  <si>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</si>
  <si>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</si>
  <si>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</si>
  <si>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</si>
  <si>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</si>
  <si>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</si>
  <si>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</si>
  <si>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</si>
  <si>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</si>
  <si>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</si>
  <si>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</si>
  <si>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</si>
  <si>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</si>
  <si>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</si>
  <si>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</si>
  <si>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</si>
  <si>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</si>
  <si>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</si>
  <si>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</si>
  <si>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</si>
  <si>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</si>
  <si>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</si>
  <si>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</si>
  <si>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</si>
  <si>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</si>
  <si>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</si>
  <si>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</si>
  <si>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</si>
  <si>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</si>
  <si>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</si>
  <si>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</si>
  <si>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</si>
  <si>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</si>
  <si>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</si>
  <si>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</si>
  <si>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</si>
  <si>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</si>
  <si>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</si>
  <si>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</si>
  <si>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</si>
  <si>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</si>
  <si>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</si>
  <si>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</si>
  <si>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</si>
  <si>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</si>
  <si>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</si>
  <si>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</si>
  <si>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</si>
  <si>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</si>
  <si>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</si>
  <si>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</si>
  <si>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</si>
  <si>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</si>
  <si>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</si>
  <si>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</si>
  <si>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</si>
  <si>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</si>
  <si>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</si>
  <si>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</si>
  <si>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</si>
  <si>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</si>
  <si>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</si>
  <si>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</si>
  <si>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</si>
  <si>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</si>
  <si>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</si>
  <si>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</si>
  <si>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</si>
  <si>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</si>
  <si>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</si>
  <si>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</si>
  <si>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</si>
  <si>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</si>
  <si>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</si>
  <si>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</si>
  <si>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</si>
  <si>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</si>
  <si>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</si>
  <si>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</si>
  <si>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</si>
  <si>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</si>
  <si>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</si>
  <si>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</si>
  <si>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</si>
  <si>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</si>
  <si>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</si>
  <si>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</si>
  <si>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</si>
  <si>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</si>
  <si>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</si>
  <si>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</si>
  <si>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</si>
  <si>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</si>
  <si>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</si>
  <si>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</si>
  <si>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</si>
  <si>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</si>
  <si>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</si>
  <si>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</si>
  <si>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</si>
  <si>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</si>
  <si>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</si>
  <si>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</si>
  <si>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</si>
  <si>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</si>
  <si>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</si>
  <si>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</si>
  <si>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</si>
  <si>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</si>
  <si>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</si>
  <si>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</si>
  <si>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</si>
  <si>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</si>
  <si>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</si>
  <si>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</si>
  <si>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</si>
  <si>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</si>
  <si>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</si>
  <si>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</si>
  <si>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</si>
  <si>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</si>
  <si>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</si>
  <si>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</si>
  <si>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</si>
  <si>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</si>
  <si>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</si>
  <si>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</si>
  <si>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</si>
  <si>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</si>
  <si>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</si>
  <si>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</si>
  <si>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</si>
  <si>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</si>
  <si>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</si>
  <si>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</si>
  <si>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</si>
  <si>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</si>
  <si>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</si>
  <si>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</si>
  <si>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</si>
  <si>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</si>
  <si>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</si>
  <si>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</si>
  <si>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</si>
  <si>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</si>
  <si>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</si>
  <si>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</si>
  <si>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</si>
  <si>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</si>
  <si>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</si>
  <si>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</si>
  <si>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</si>
  <si>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</si>
  <si>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</si>
  <si>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</si>
  <si>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</si>
  <si>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</si>
  <si>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</si>
  <si>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</si>
  <si>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</si>
  <si>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</si>
  <si>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</si>
  <si>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</si>
  <si>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</si>
  <si>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</si>
  <si>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</si>
  <si>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</si>
  <si>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</si>
  <si>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</si>
  <si>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</si>
  <si>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</si>
  <si>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</si>
  <si>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</si>
  <si>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</si>
  <si>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</si>
  <si>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</si>
  <si>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</si>
  <si>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</si>
  <si>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</si>
  <si>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</si>
  <si>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</si>
  <si>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</si>
  <si>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</si>
  <si>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</si>
  <si>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</si>
  <si>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</si>
  <si>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</si>
  <si>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</si>
  <si>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</si>
  <si>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</si>
  <si>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</si>
  <si>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</si>
  <si>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</si>
  <si>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</si>
  <si>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</si>
  <si>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</si>
  <si>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</si>
  <si>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</si>
  <si>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</si>
  <si>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</si>
  <si>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</si>
  <si>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</si>
  <si>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</si>
  <si>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</si>
  <si>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</si>
  <si>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</si>
  <si>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</si>
  <si>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</si>
  <si>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</si>
  <si>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</si>
  <si>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</si>
  <si>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</si>
  <si>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</si>
  <si>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</si>
  <si>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</si>
  <si>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</si>
  <si>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</si>
  <si>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</si>
  <si>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</si>
  <si>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</si>
  <si>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</si>
  <si>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</si>
  <si>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</si>
  <si>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</si>
  <si>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</si>
  <si>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</si>
  <si>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</si>
  <si>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</si>
  <si>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</si>
  <si>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</si>
  <si>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</si>
  <si>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</si>
  <si>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</si>
  <si>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</si>
  <si>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</si>
  <si>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</si>
  <si>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</si>
  <si>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</si>
  <si>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</si>
  <si>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</si>
  <si>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</si>
  <si>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</si>
  <si>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</si>
  <si>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</si>
  <si>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</si>
  <si>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</si>
  <si>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</si>
  <si>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</si>
  <si>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</si>
  <si>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</si>
  <si>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</si>
  <si>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</si>
  <si>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</si>
  <si>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</si>
  <si>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</si>
  <si>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</si>
  <si>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</si>
  <si>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</si>
  <si>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</si>
  <si>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</si>
  <si>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</si>
  <si>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</si>
  <si>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</si>
  <si>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</si>
  <si>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</si>
  <si>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</si>
  <si>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</si>
  <si>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</si>
  <si>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</si>
  <si>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</si>
  <si>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</si>
  <si>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</si>
  <si>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</si>
  <si>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</si>
  <si>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</si>
  <si>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</si>
  <si>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</si>
  <si>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</si>
  <si>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</si>
  <si>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</si>
  <si>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</si>
  <si>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</si>
  <si>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</si>
  <si>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</si>
  <si>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</si>
  <si>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</si>
  <si>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</si>
  <si>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</si>
  <si>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</si>
  <si>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</si>
  <si>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</si>
  <si>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</si>
  <si>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</si>
  <si>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</si>
  <si>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</si>
  <si>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</si>
  <si>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</si>
  <si>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</si>
  <si>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</si>
  <si>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</si>
  <si>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</si>
  <si>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</si>
  <si>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</si>
  <si>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</si>
  <si>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</si>
  <si>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</si>
  <si>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</si>
  <si>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</si>
  <si>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</si>
  <si>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</si>
  <si>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</si>
  <si>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</si>
  <si>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</si>
  <si>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</si>
  <si>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</si>
  <si>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</si>
  <si>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</si>
  <si>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</si>
  <si>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</si>
  <si>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</si>
  <si>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</si>
  <si>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</si>
  <si>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</si>
  <si>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</si>
  <si>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</si>
  <si>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</si>
  <si>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</si>
  <si>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</si>
  <si>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</si>
  <si>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</si>
  <si>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</si>
  <si>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</si>
  <si>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</si>
  <si>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</si>
  <si>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</si>
  <si>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</si>
  <si>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</si>
  <si>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</si>
  <si>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</si>
  <si>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</si>
  <si>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</si>
  <si>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</si>
  <si>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</si>
  <si>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</si>
  <si>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</si>
  <si>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</si>
  <si>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</si>
  <si>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</si>
  <si>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</si>
  <si>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</si>
  <si>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</si>
  <si>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</si>
  <si>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</si>
  <si>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</si>
  <si>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</si>
  <si>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</si>
  <si>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</si>
  <si>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</si>
  <si>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</si>
  <si>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</si>
  <si>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</si>
  <si>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</si>
  <si>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</si>
  <si>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</si>
  <si>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</si>
  <si>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</si>
  <si>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</si>
  <si>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</si>
  <si>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</si>
  <si>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</si>
  <si>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</si>
  <si>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</si>
  <si>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</si>
  <si>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</si>
  <si>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</si>
  <si>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</si>
  <si>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</si>
  <si>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</si>
  <si>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</si>
  <si>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</si>
  <si>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</si>
  <si>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</si>
  <si>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</si>
  <si>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</si>
  <si>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</si>
  <si>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</si>
  <si>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</si>
  <si>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</si>
  <si>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</si>
  <si>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</si>
  <si>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</si>
  <si>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</si>
  <si>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</si>
  <si>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</si>
  <si>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</si>
  <si>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</si>
  <si>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</si>
  <si>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</si>
  <si>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</si>
  <si>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</si>
  <si>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</si>
  <si>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</si>
  <si>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</si>
  <si>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</si>
  <si>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</si>
  <si>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</si>
  <si>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</si>
  <si>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</si>
  <si>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</si>
  <si>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</si>
  <si>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</si>
  <si>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</si>
  <si>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</si>
  <si>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</si>
  <si>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</si>
  <si>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</si>
  <si>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</si>
  <si>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</si>
  <si>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</si>
  <si>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</si>
  <si>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</si>
  <si>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</si>
  <si>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</si>
  <si>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</si>
  <si>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</si>
  <si>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</si>
  <si>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</si>
  <si>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</si>
  <si>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</si>
  <si>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</si>
  <si>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</si>
  <si>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</si>
  <si>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</si>
  <si>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</si>
  <si>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</si>
  <si>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</si>
  <si>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</si>
  <si>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</si>
  <si>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</si>
  <si>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</si>
  <si>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</si>
  <si>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</si>
  <si>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</si>
  <si>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</si>
  <si>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</si>
  <si>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</si>
  <si>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</si>
  <si>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</si>
  <si>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</si>
  <si>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</si>
  <si>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</si>
  <si>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</si>
  <si>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</si>
  <si>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</si>
  <si>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</si>
  <si>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</si>
  <si>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</si>
  <si>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</si>
  <si>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</si>
  <si>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</si>
  <si>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</si>
  <si>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</si>
  <si>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</si>
  <si>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</si>
  <si>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</si>
  <si>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</si>
  <si>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</si>
  <si>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</si>
  <si>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</si>
  <si>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</si>
  <si>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</si>
  <si>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</si>
  <si>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</si>
  <si>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</si>
  <si>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</si>
  <si>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</si>
  <si>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</si>
  <si>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</si>
  <si>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</si>
  <si>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</si>
  <si>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</si>
  <si>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</si>
  <si>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</si>
  <si>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</si>
  <si>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</si>
  <si>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</si>
  <si>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</si>
  <si>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</si>
  <si>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</si>
  <si>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</si>
  <si>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</si>
  <si>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</si>
  <si>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</si>
  <si>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</si>
  <si>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</si>
  <si>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</si>
  <si>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</si>
  <si>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</si>
  <si>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</si>
  <si>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</si>
  <si>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</si>
  <si>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</si>
  <si>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</si>
  <si>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</si>
  <si>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</si>
  <si>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</si>
  <si>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</si>
  <si>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</si>
  <si>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</si>
  <si>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</si>
  <si>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</si>
  <si>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</si>
  <si>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</si>
  <si>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</si>
  <si>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</si>
  <si>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</si>
  <si>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</si>
  <si>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</si>
  <si>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</si>
  <si>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</si>
  <si>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</si>
  <si>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</si>
  <si>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</si>
  <si>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</si>
  <si>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</si>
  <si>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</si>
  <si>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</si>
  <si>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</si>
  <si>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</si>
  <si>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</si>
  <si>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</si>
  <si>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</si>
  <si>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</si>
  <si>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</si>
  <si>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</si>
  <si>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</si>
  <si>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</si>
  <si>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</si>
  <si>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</si>
  <si>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</si>
  <si>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</si>
  <si>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</si>
  <si>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</si>
  <si>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</si>
  <si>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</si>
  <si>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</si>
  <si>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</si>
  <si>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</si>
  <si>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</si>
  <si>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</si>
  <si>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</si>
  <si>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</si>
  <si>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</si>
  <si>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</si>
  <si>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</si>
  <si>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</si>
  <si>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</si>
  <si>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</si>
  <si>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</si>
  <si>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</si>
  <si>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</si>
  <si>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</si>
  <si>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</si>
  <si>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</si>
  <si>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</si>
  <si>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</si>
  <si>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</si>
  <si>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</si>
  <si>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</si>
  <si>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</si>
  <si>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</si>
  <si>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</si>
  <si>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</si>
  <si>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</si>
  <si>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</si>
  <si>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</si>
  <si>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</si>
  <si>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</si>
  <si>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</si>
  <si>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</si>
  <si>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</si>
  <si>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</si>
  <si>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</si>
  <si>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</si>
  <si>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</si>
  <si>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</si>
  <si>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</si>
  <si>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</si>
  <si>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</si>
  <si>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</si>
  <si>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</si>
  <si>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</si>
  <si>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</si>
  <si>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</si>
  <si>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</si>
  <si>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</si>
  <si>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</si>
  <si>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</si>
  <si>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</si>
  <si>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</si>
  <si>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</si>
  <si>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</si>
  <si>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</si>
  <si>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</si>
  <si>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</si>
  <si>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</si>
  <si>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</si>
  <si>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</si>
  <si>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</si>
  <si>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</si>
  <si>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</si>
  <si>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</si>
  <si>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</si>
  <si>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</si>
  <si>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</si>
  <si>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</si>
  <si>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</si>
  <si>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</si>
  <si>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</si>
  <si>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</si>
  <si>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</si>
  <si>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</si>
  <si>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</si>
  <si>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</si>
  <si>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</si>
  <si>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</si>
  <si>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</si>
  <si>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</si>
  <si>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</si>
  <si>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</si>
  <si>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</si>
  <si>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</si>
  <si>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</si>
  <si>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</si>
  <si>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</si>
  <si>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</si>
  <si>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</si>
  <si>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</si>
  <si>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</si>
  <si>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</si>
  <si>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</si>
  <si>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</si>
  <si>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</si>
  <si>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</si>
  <si>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</si>
  <si>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</si>
  <si>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</si>
  <si>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</si>
  <si>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</si>
  <si>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</si>
  <si>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</si>
  <si>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</si>
  <si>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</si>
  <si>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</si>
  <si>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</si>
  <si>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</si>
  <si>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</si>
  <si>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</si>
  <si>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</si>
  <si>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</si>
  <si>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</si>
  <si>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</si>
  <si>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</si>
  <si>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</si>
  <si>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</si>
  <si>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</si>
  <si>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</si>
  <si>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</si>
  <si>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</si>
  <si>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</si>
  <si>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</si>
  <si>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</si>
  <si>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</si>
  <si>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</si>
  <si>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</si>
  <si>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</si>
  <si>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</si>
  <si>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</si>
  <si>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</si>
  <si>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</si>
  <si>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</si>
  <si>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</si>
  <si>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</si>
  <si>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</si>
  <si>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</si>
  <si>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</si>
  <si>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</si>
  <si>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</si>
  <si>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</si>
  <si>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</si>
  <si>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</si>
  <si>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</si>
  <si>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</si>
  <si>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</si>
  <si>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</si>
  <si>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</si>
  <si>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</si>
  <si>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</si>
  <si>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</si>
  <si>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</si>
  <si>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</si>
  <si>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</si>
  <si>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</si>
  <si>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</si>
  <si>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</si>
  <si>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</si>
  <si>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</si>
  <si>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</si>
  <si>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</si>
  <si>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</si>
  <si>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</si>
  <si>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</si>
  <si>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</si>
  <si>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</si>
  <si>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</si>
  <si>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</si>
  <si>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</si>
  <si>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</si>
  <si>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</si>
  <si>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</si>
  <si>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</si>
  <si>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</si>
  <si>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</si>
  <si>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</si>
  <si>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</si>
  <si>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</si>
  <si>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</si>
  <si>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</si>
  <si>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</si>
  <si>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</si>
  <si>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</si>
  <si>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</si>
  <si>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</si>
  <si>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</si>
  <si>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</si>
  <si>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</si>
  <si>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</si>
  <si>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</si>
  <si>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</si>
  <si>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</si>
  <si>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</si>
  <si>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</si>
  <si>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</si>
  <si>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</si>
  <si>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</si>
  <si>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</si>
  <si>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</si>
  <si>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</si>
  <si>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</si>
  <si>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</si>
  <si>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</si>
  <si>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</si>
  <si>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</si>
  <si>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</si>
  <si>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</si>
  <si>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</si>
  <si>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</si>
  <si>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</si>
  <si>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</si>
  <si>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</si>
  <si>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</si>
  <si>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</si>
  <si>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</si>
  <si>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</si>
  <si>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</si>
  <si>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</si>
  <si>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</si>
  <si>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</si>
  <si>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</si>
  <si>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</si>
  <si>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</si>
  <si>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</si>
  <si>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</si>
  <si>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</si>
  <si>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</si>
  <si>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</si>
  <si>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</si>
  <si>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</si>
  <si>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</si>
  <si>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</si>
  <si>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</si>
  <si>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</si>
  <si>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</si>
  <si>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</si>
  <si>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</si>
  <si>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</si>
  <si>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</si>
  <si>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</si>
  <si>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</si>
  <si>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</si>
  <si>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</si>
  <si>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</si>
  <si>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</si>
  <si>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</si>
  <si>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</si>
  <si>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</si>
  <si>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</si>
  <si>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</si>
  <si>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</si>
  <si>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</si>
  <si>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</si>
  <si>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</si>
  <si>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</si>
  <si>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</si>
  <si>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</si>
  <si>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</si>
  <si>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</si>
  <si>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</si>
  <si>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</si>
  <si>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</si>
  <si>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</si>
  <si>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</si>
  <si>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</si>
  <si>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</si>
  <si>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</si>
  <si>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</si>
  <si>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</si>
  <si>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</si>
  <si>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</si>
  <si>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</si>
  <si>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</si>
  <si>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</si>
  <si>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</si>
  <si>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</si>
  <si>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</si>
  <si>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</si>
  <si>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</si>
  <si>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</si>
  <si>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</si>
  <si>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</si>
  <si>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</si>
  <si>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</si>
  <si>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</si>
  <si>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</si>
  <si>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</si>
  <si>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</si>
  <si>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</si>
  <si>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</si>
  <si>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</si>
  <si>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</si>
  <si>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</si>
  <si>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</si>
  <si>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</si>
  <si>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</si>
  <si>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</si>
  <si>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</si>
  <si>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</si>
  <si>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</si>
  <si>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</si>
  <si>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</si>
  <si>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</si>
  <si>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</si>
  <si>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</si>
  <si>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</si>
  <si>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</si>
  <si>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</si>
  <si>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</si>
  <si>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</si>
  <si>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</si>
  <si>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</si>
  <si>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</si>
  <si>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</si>
  <si>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</si>
  <si>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</si>
  <si>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</si>
  <si>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</si>
  <si>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</si>
  <si>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</si>
  <si>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</si>
  <si>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</si>
  <si>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</si>
  <si>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</si>
  <si>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</si>
  <si>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</si>
  <si>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</si>
  <si>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</si>
  <si>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</si>
  <si>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</si>
  <si>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</si>
  <si>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</si>
  <si>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</si>
  <si>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</si>
  <si>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</si>
  <si>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</si>
  <si>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</si>
  <si>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</si>
  <si>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</si>
  <si>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</si>
  <si>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</si>
  <si>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</si>
  <si>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</si>
  <si>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</si>
  <si>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</si>
  <si>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</si>
  <si>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</si>
  <si>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</si>
  <si>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</si>
  <si>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</si>
  <si>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</si>
  <si>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</si>
  <si>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</si>
  <si>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</si>
  <si>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</si>
  <si>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</si>
  <si>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</si>
  <si>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</si>
  <si>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</si>
  <si>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</si>
  <si>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</si>
  <si>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</si>
  <si>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</si>
  <si>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</si>
  <si>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</si>
  <si>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</si>
  <si>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</si>
  <si>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</si>
  <si>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</si>
  <si>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</si>
  <si>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</si>
  <si>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</si>
  <si>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</si>
  <si>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</si>
  <si>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</si>
  <si>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</si>
  <si>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</si>
  <si>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</si>
  <si>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</si>
  <si>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</si>
  <si>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</si>
  <si>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</si>
  <si>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</si>
  <si>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</si>
  <si>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</si>
  <si>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</si>
  <si>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</si>
  <si>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</si>
  <si>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</si>
  <si>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</si>
  <si>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</si>
  <si>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</si>
  <si>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</si>
  <si>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</si>
  <si>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</si>
  <si>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</si>
  <si>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</si>
  <si>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</si>
  <si>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</si>
  <si>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</si>
  <si>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</si>
  <si>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</si>
  <si>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</si>
  <si>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</si>
  <si>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</si>
  <si>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</si>
  <si>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</si>
  <si>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</si>
  <si>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</si>
  <si>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</si>
  <si>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</si>
  <si>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</si>
  <si>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</si>
  <si>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</si>
  <si>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</si>
  <si>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</si>
  <si>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</si>
  <si>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</si>
  <si>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</si>
  <si>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</si>
  <si>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</si>
  <si>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</si>
  <si>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</si>
  <si>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</si>
  <si>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</si>
  <si>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</si>
  <si>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</si>
  <si>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</si>
  <si>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</si>
  <si>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</si>
  <si>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</si>
  <si>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</si>
  <si>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</si>
  <si>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</si>
  <si>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</si>
  <si>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</si>
  <si>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</si>
  <si>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</si>
  <si>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</si>
  <si>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</si>
  <si>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</si>
  <si>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</si>
  <si>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</si>
  <si>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</si>
  <si>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</si>
  <si>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</si>
  <si>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</si>
  <si>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</si>
  <si>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</si>
  <si>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</si>
  <si>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</si>
  <si>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</si>
  <si>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</si>
  <si>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</si>
  <si>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</si>
  <si>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</si>
  <si>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</si>
  <si>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</si>
  <si>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</si>
  <si>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</si>
  <si>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</si>
  <si>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</si>
  <si>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</si>
  <si>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</si>
  <si>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</si>
  <si>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</si>
  <si>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</si>
  <si>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</si>
  <si>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</si>
  <si>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</si>
  <si>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</si>
  <si>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</si>
  <si>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</si>
  <si>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</si>
  <si>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</si>
  <si>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</si>
  <si>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</si>
  <si>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</si>
  <si>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</si>
  <si>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</si>
  <si>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</si>
  <si>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</si>
  <si>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</si>
  <si>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</si>
  <si>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</si>
  <si>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</si>
  <si>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</si>
  <si>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</si>
  <si>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</si>
  <si>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</si>
  <si>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</si>
  <si>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</si>
  <si>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</si>
  <si>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</si>
  <si>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</si>
  <si>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</si>
  <si>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</si>
  <si>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</si>
  <si>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</si>
  <si>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</si>
  <si>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</si>
  <si>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</si>
  <si>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</si>
  <si>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</si>
  <si>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</si>
  <si>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</si>
  <si>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</si>
  <si>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</si>
  <si>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</si>
  <si>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</si>
  <si>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</si>
  <si>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</si>
  <si>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</si>
  <si>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</si>
  <si>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</si>
  <si>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</si>
  <si>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</si>
  <si>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</si>
  <si>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</si>
  <si>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</si>
  <si>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</si>
  <si>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</si>
  <si>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</si>
  <si>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</si>
  <si>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</si>
  <si>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</si>
  <si>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</si>
  <si>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</si>
  <si>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</si>
  <si>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</si>
  <si>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</si>
  <si>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</si>
  <si>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</si>
  <si>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</si>
  <si>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</si>
  <si>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</si>
  <si>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</si>
  <si>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</si>
  <si>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</si>
  <si>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</si>
  <si>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</si>
  <si>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</si>
  <si>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</si>
  <si>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</si>
  <si>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</si>
  <si>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</si>
  <si>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</si>
  <si>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</si>
  <si>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</si>
  <si>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</si>
  <si>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</si>
  <si>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</si>
  <si>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</si>
  <si>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</si>
  <si>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</si>
  <si>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</si>
  <si>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</si>
  <si>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</si>
  <si>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</si>
  <si>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</si>
  <si>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</si>
  <si>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</si>
  <si>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</si>
  <si>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</si>
  <si>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</si>
  <si>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</si>
  <si>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</si>
  <si>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</si>
  <si>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</si>
  <si>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</si>
  <si>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</si>
  <si>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</si>
  <si>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</si>
  <si>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</si>
  <si>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</si>
  <si>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</si>
  <si>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</si>
  <si>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</si>
  <si>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</si>
  <si>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</si>
  <si>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</si>
  <si>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</si>
  <si>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</si>
  <si>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</si>
  <si>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</si>
  <si>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</si>
  <si>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</si>
  <si>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</si>
  <si>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</si>
  <si>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</si>
  <si>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</si>
  <si>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</si>
  <si>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</si>
  <si>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</si>
  <si>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</si>
  <si>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</si>
  <si>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</si>
  <si>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</si>
  <si>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</si>
  <si>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</si>
  <si>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</si>
  <si>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</si>
  <si>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</si>
  <si>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</si>
  <si>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</si>
  <si>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</si>
  <si>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</si>
  <si>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</si>
  <si>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</si>
  <si>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</si>
  <si>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</si>
  <si>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</si>
  <si>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</si>
  <si>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</si>
  <si>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</si>
  <si>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</si>
  <si>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</si>
  <si>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</si>
  <si>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</si>
  <si>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</si>
  <si>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</si>
  <si>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</si>
  <si>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</si>
  <si>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</si>
  <si>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</si>
  <si>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</si>
  <si>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</si>
  <si>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</si>
  <si>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</si>
  <si>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</si>
  <si>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</si>
  <si>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</si>
  <si>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</si>
  <si>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</si>
  <si>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</si>
  <si>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</si>
  <si>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</si>
  <si>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</si>
  <si>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</si>
  <si>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</si>
  <si>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</si>
  <si>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</si>
  <si>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</si>
  <si>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</si>
  <si>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</si>
  <si>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</si>
  <si>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</si>
  <si>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</si>
  <si>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</si>
  <si>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</si>
  <si>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</si>
  <si>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</si>
  <si>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</si>
  <si>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</si>
  <si>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</si>
  <si>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</si>
  <si>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</si>
  <si>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</si>
  <si>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</si>
  <si>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</si>
  <si>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</si>
  <si>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</si>
  <si>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</si>
  <si>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</si>
  <si>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</si>
  <si>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</si>
  <si>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</si>
  <si>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</si>
  <si>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</si>
  <si>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</si>
  <si>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</si>
  <si>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</si>
  <si>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</si>
  <si>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</si>
  <si>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</si>
  <si>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</si>
  <si>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</si>
  <si>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</si>
  <si>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</si>
  <si>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</si>
  <si>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</si>
  <si>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</si>
  <si>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</si>
  <si>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</si>
  <si>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</si>
  <si>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</si>
  <si>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</si>
  <si>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</si>
  <si>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</si>
  <si>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</si>
  <si>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</si>
  <si>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</si>
  <si>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</si>
  <si>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</si>
  <si>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</si>
  <si>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</si>
  <si>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</si>
  <si>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</si>
  <si>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</si>
  <si>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</si>
  <si>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</si>
  <si>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</si>
  <si>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</si>
  <si>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</si>
  <si>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</si>
  <si>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</si>
  <si>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</si>
  <si>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</si>
  <si>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</si>
  <si>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</si>
  <si>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</si>
  <si>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</si>
  <si>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</si>
  <si>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</si>
  <si>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</si>
  <si>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</si>
  <si>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</si>
  <si>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</si>
  <si>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</si>
  <si>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</si>
  <si>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</si>
  <si>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</si>
  <si>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</si>
  <si>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</si>
  <si>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</si>
  <si>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</si>
  <si>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</si>
  <si>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</si>
  <si>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</si>
  <si>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</si>
  <si>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</si>
  <si>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</si>
  <si>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</si>
  <si>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</si>
  <si>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</si>
  <si>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</si>
  <si>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</si>
  <si>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</si>
  <si>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</si>
  <si>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</si>
  <si>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</si>
  <si>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</si>
  <si>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</si>
  <si>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</si>
  <si>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</si>
  <si>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</si>
  <si>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</si>
  <si>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</si>
  <si>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</si>
  <si>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</si>
  <si>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</si>
  <si>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</si>
  <si>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</si>
  <si>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</si>
  <si>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</si>
  <si>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</si>
  <si>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</si>
  <si>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</si>
  <si>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</si>
  <si>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</si>
  <si>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</si>
  <si>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</si>
  <si>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</si>
  <si>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</si>
  <si>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</si>
  <si>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</si>
  <si>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</si>
  <si>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</si>
  <si>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</si>
  <si>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</si>
  <si>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</si>
  <si>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</si>
  <si>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</si>
  <si>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</si>
  <si>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</si>
  <si>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</si>
  <si>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</si>
  <si>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</si>
  <si>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</si>
  <si>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</si>
  <si>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</si>
  <si>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</si>
  <si>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</si>
  <si>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</si>
  <si>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</si>
  <si>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</si>
  <si>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</si>
  <si>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</si>
  <si>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</si>
  <si>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</si>
  <si>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</si>
  <si>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</si>
  <si>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</si>
  <si>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</si>
  <si>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</si>
  <si>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</si>
  <si>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</si>
  <si>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</si>
  <si>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</si>
  <si>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</si>
  <si>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</si>
  <si>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</si>
  <si>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</si>
  <si>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</si>
  <si>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</si>
  <si>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</si>
  <si>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</si>
  <si>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</si>
  <si>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</si>
  <si>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</si>
  <si>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</si>
  <si>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</si>
  <si>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</si>
  <si>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</si>
  <si>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</si>
  <si>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</si>
  <si>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</si>
  <si>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</si>
  <si>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</si>
  <si>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</si>
  <si>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</si>
  <si>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</si>
  <si>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</si>
  <si>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</si>
  <si>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</si>
  <si>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</si>
  <si>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</si>
  <si>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</si>
  <si>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</si>
  <si>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</si>
  <si>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</si>
  <si>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</si>
  <si>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</si>
  <si>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</si>
  <si>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</si>
  <si>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</si>
  <si>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</si>
  <si>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</si>
  <si>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</si>
  <si>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</si>
  <si>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</si>
  <si>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</si>
  <si>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</si>
  <si>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</si>
  <si>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</si>
  <si>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</si>
  <si>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</si>
  <si>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</si>
  <si>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</si>
  <si>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</si>
  <si>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</si>
  <si>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</si>
  <si>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</si>
  <si>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</si>
  <si>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</si>
  <si>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</si>
  <si>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</si>
  <si>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</si>
  <si>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</si>
  <si>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</si>
  <si>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</si>
  <si>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</si>
  <si>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</si>
  <si>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</si>
  <si>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</si>
  <si>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</si>
  <si>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</si>
  <si>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</si>
  <si>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</si>
  <si>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</si>
  <si>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</si>
  <si>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</si>
  <si>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</si>
  <si>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</si>
  <si>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</si>
  <si>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</si>
  <si>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</si>
  <si>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</si>
  <si>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</si>
  <si>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</si>
  <si>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</si>
  <si>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</si>
  <si>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</si>
  <si>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</si>
  <si>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</si>
  <si>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</si>
  <si>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</si>
  <si>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</si>
  <si>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</si>
  <si>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</si>
  <si>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</si>
  <si>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</si>
  <si>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</si>
  <si>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</si>
  <si>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</si>
  <si>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</si>
  <si>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</si>
  <si>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</si>
  <si>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</si>
  <si>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</si>
  <si>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</si>
  <si>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</si>
  <si>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</si>
  <si>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</si>
  <si>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</si>
  <si>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</si>
  <si>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</si>
  <si>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</si>
  <si>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</si>
  <si>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</si>
  <si>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</si>
  <si>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</si>
  <si>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</si>
  <si>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</si>
  <si>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</si>
  <si>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</si>
  <si>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</si>
  <si>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</si>
  <si>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</si>
  <si>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</si>
  <si>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</si>
  <si>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</si>
  <si>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</si>
  <si>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</si>
  <si>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</si>
  <si>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</si>
  <si>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</si>
  <si>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</si>
  <si>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</si>
  <si>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</si>
  <si>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</si>
  <si>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</si>
  <si>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</si>
  <si>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</si>
  <si>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</si>
  <si>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</si>
  <si>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</si>
  <si>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</si>
  <si>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</si>
  <si>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</si>
  <si>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</si>
  <si>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</si>
  <si>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</si>
  <si>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</si>
  <si>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</si>
  <si>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</si>
  <si>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</si>
  <si>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</si>
  <si>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</si>
  <si>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</si>
  <si>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</si>
  <si>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</si>
  <si>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</si>
  <si>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</si>
  <si>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</si>
  <si>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</si>
  <si>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</si>
  <si>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</si>
  <si>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</si>
  <si>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</si>
  <si>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</si>
  <si>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</si>
  <si>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</si>
  <si>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</si>
  <si>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</si>
  <si>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</si>
  <si>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</si>
  <si>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</si>
  <si>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</si>
  <si>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</si>
  <si>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</si>
  <si>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</si>
  <si>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</si>
  <si>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</si>
  <si>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</si>
  <si>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</si>
  <si>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</si>
  <si>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</si>
  <si>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</si>
  <si>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</si>
  <si>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</si>
  <si>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</si>
  <si>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</si>
  <si>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</si>
  <si>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</si>
  <si>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</si>
  <si>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</si>
  <si>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</si>
  <si>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</si>
  <si>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</si>
  <si>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</si>
  <si>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</si>
  <si>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</si>
  <si>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</si>
  <si>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</si>
  <si>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</si>
  <si>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</si>
  <si>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</si>
  <si>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</si>
  <si>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</si>
  <si>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</si>
  <si>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</si>
  <si>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</si>
  <si>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</si>
  <si>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</si>
  <si>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</si>
  <si>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</si>
  <si>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</si>
  <si>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</si>
  <si>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</si>
  <si>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</si>
  <si>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</si>
  <si>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</si>
  <si>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</si>
  <si>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</si>
  <si>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</si>
  <si>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</si>
  <si>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</si>
  <si>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</si>
  <si>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</si>
  <si>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</si>
  <si>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</si>
  <si>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</si>
  <si>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</si>
  <si>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</si>
  <si>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</si>
  <si>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</si>
  <si>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</si>
  <si>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</si>
  <si>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</si>
  <si>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</si>
  <si>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</si>
  <si>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</si>
  <si>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</si>
  <si>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</si>
  <si>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</si>
  <si>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</si>
  <si>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</si>
  <si>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</si>
  <si>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</si>
  <si>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</si>
  <si>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</si>
  <si>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</si>
  <si>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</si>
  <si>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</si>
  <si>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</si>
  <si>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</si>
  <si>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</si>
  <si>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</si>
  <si>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</si>
  <si>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</si>
  <si>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</si>
  <si>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</si>
  <si>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</si>
  <si>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</si>
  <si>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</si>
  <si>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</si>
  <si>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</si>
  <si>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</si>
  <si>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</si>
  <si>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</si>
  <si>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</si>
  <si>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</si>
  <si>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</si>
  <si>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</si>
  <si>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</si>
  <si>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</si>
  <si>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</si>
  <si>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</si>
  <si>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</si>
  <si>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</si>
  <si>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</si>
  <si>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</si>
  <si>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</si>
  <si>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</si>
  <si>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</si>
  <si>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</si>
  <si>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</si>
  <si>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</si>
  <si>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</si>
  <si>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</si>
  <si>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</si>
  <si>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</si>
  <si>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</si>
  <si>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</si>
  <si>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</si>
  <si>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</si>
  <si>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</si>
  <si>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</si>
  <si>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</si>
  <si>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</si>
  <si>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</si>
  <si>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</si>
  <si>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</si>
  <si>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</si>
  <si>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</si>
  <si>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</si>
  <si>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</si>
  <si>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</si>
  <si>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</si>
  <si>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</si>
  <si>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</si>
  <si>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</si>
  <si>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</si>
  <si>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</si>
  <si>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</si>
  <si>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</si>
  <si>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</si>
  <si>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</si>
  <si>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</si>
  <si>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</si>
  <si>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</si>
  <si>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</si>
  <si>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</si>
  <si>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</si>
  <si>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</si>
  <si>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</si>
  <si>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</si>
  <si>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</si>
  <si>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</si>
  <si>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</si>
  <si>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</si>
  <si>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</si>
  <si>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</si>
  <si>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</si>
  <si>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</si>
  <si>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</si>
  <si>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</si>
  <si>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</si>
  <si>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</si>
  <si>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</si>
  <si>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</si>
  <si>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</si>
  <si>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</si>
  <si>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</si>
  <si>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</si>
  <si>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</si>
  <si>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</si>
  <si>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</si>
  <si>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</si>
  <si>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</si>
  <si>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</si>
  <si>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</si>
  <si>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</si>
  <si>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</si>
  <si>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</si>
  <si>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</si>
  <si>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</si>
  <si>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</si>
  <si>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</si>
  <si>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</si>
  <si>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</si>
  <si>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</si>
  <si>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</si>
  <si>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</si>
  <si>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</si>
  <si>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</si>
  <si>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</si>
  <si>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</si>
  <si>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</si>
  <si>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</si>
  <si>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</si>
  <si>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</si>
  <si>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</si>
  <si>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</si>
  <si>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</si>
  <si>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</si>
  <si>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</si>
  <si>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</si>
  <si>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</si>
  <si>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</si>
  <si>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</si>
  <si>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</si>
  <si>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</si>
  <si>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</si>
  <si>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</si>
  <si>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</si>
  <si>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</si>
  <si>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</si>
  <si>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</si>
  <si>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</si>
  <si>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</si>
  <si>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</si>
  <si>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</si>
  <si>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</si>
  <si>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</si>
  <si>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</si>
  <si>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</si>
  <si>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</si>
  <si>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</si>
  <si>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</si>
  <si>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</si>
  <si>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</si>
  <si>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</si>
  <si>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</si>
  <si>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</si>
  <si>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</si>
  <si>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</si>
  <si>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</si>
  <si>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</si>
  <si>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</si>
  <si>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</si>
  <si>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</si>
  <si>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</si>
  <si>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</si>
  <si>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</si>
  <si>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</si>
  <si>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</si>
  <si>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</si>
  <si>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</si>
  <si>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</si>
  <si>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</si>
  <si>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</si>
  <si>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</si>
  <si>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</si>
  <si>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</si>
  <si>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</si>
  <si>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</si>
  <si>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</si>
  <si>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</si>
  <si>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</si>
  <si>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</si>
  <si>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</si>
  <si>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</si>
  <si>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</si>
  <si>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</si>
  <si>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</si>
  <si>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</si>
  <si>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</si>
  <si>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</si>
  <si>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</si>
  <si>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</si>
  <si>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</si>
  <si>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</si>
  <si>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</si>
  <si>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</si>
  <si>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</si>
  <si>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</si>
  <si>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</si>
  <si>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</si>
  <si>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</si>
  <si>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</si>
  <si>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</si>
  <si>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</si>
  <si>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</si>
  <si>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</si>
  <si>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</si>
  <si>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</si>
  <si>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</si>
  <si>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</si>
  <si>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</si>
  <si>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</si>
  <si>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</si>
  <si>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</si>
  <si>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</si>
  <si>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</si>
  <si>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</si>
  <si>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</si>
  <si>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</si>
  <si>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</si>
  <si>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</si>
  <si>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</si>
  <si>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</si>
  <si>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</si>
  <si>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</si>
  <si>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</si>
  <si>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</si>
  <si>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</si>
  <si>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</si>
  <si>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</si>
  <si>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</si>
  <si>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</si>
  <si>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</si>
  <si>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</si>
  <si>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</si>
  <si>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</si>
  <si>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</si>
  <si>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</si>
  <si>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</si>
  <si>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</si>
  <si>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</si>
  <si>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</si>
  <si>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</si>
  <si>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</si>
  <si>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</si>
  <si>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</si>
  <si>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</si>
  <si>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</si>
  <si>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</si>
  <si>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</si>
  <si>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</si>
  <si>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</si>
  <si>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</si>
  <si>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</si>
  <si>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</si>
  <si>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</si>
  <si>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</si>
  <si>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</si>
  <si>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</si>
  <si>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</si>
  <si>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</si>
  <si>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</si>
  <si>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</si>
  <si>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</si>
  <si>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</si>
  <si>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</si>
  <si>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</si>
  <si>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</si>
  <si>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</si>
  <si>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</si>
  <si>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</si>
  <si>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</si>
  <si>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</si>
  <si>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</si>
  <si>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</si>
  <si>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</si>
  <si>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</si>
  <si>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</si>
  <si>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</si>
  <si>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</si>
  <si>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</si>
  <si>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</si>
  <si>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</si>
  <si>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</si>
  <si>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</si>
  <si>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</si>
  <si>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</si>
  <si>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</si>
  <si>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</si>
  <si>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</si>
  <si>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</si>
  <si>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</si>
  <si>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</si>
  <si>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</si>
  <si>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</si>
  <si>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</si>
  <si>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</si>
  <si>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</si>
  <si>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</si>
  <si>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</si>
  <si>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</si>
  <si>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</si>
  <si>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</si>
  <si>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</si>
  <si>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</si>
  <si>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</si>
  <si>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</si>
  <si>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</si>
  <si>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</si>
  <si>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</si>
  <si>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</si>
  <si>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</si>
  <si>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</si>
  <si>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</si>
  <si>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</si>
  <si>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</si>
  <si>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</si>
  <si>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</si>
  <si>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</si>
  <si>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</si>
  <si>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</si>
  <si>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</si>
  <si>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</si>
  <si>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</si>
  <si>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</si>
  <si>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</si>
  <si>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</si>
  <si>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</si>
  <si>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</si>
  <si>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</si>
  <si>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</si>
  <si>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</si>
  <si>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</si>
  <si>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</si>
  <si>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</si>
  <si>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</si>
  <si>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</si>
  <si>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</si>
  <si>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</si>
  <si>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</si>
  <si>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</si>
  <si>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</si>
  <si>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</si>
  <si>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</si>
  <si>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</si>
  <si>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</si>
  <si>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</si>
  <si>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</si>
  <si>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</si>
  <si>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</si>
  <si>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</si>
  <si>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</si>
  <si>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</si>
  <si>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</si>
  <si>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</si>
  <si>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</si>
  <si>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</si>
  <si>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</si>
  <si>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</si>
  <si>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</si>
  <si>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</si>
  <si>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</si>
  <si>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</si>
  <si>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</si>
  <si>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</si>
  <si>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</si>
  <si>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</si>
  <si>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</si>
  <si>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</si>
  <si>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</si>
  <si>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</si>
  <si>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</si>
  <si>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</si>
  <si>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</si>
  <si>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</si>
  <si>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</si>
  <si>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</si>
  <si>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</si>
  <si>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</si>
  <si>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</si>
  <si>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</si>
  <si>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</si>
  <si>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</si>
  <si>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</si>
  <si>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</si>
  <si>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</si>
  <si>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</si>
  <si>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</si>
  <si>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</si>
  <si>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</si>
  <si>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</si>
  <si>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</si>
  <si>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</si>
  <si>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</si>
  <si>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</si>
  <si>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</si>
  <si>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</si>
  <si>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</si>
  <si>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</si>
  <si>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</si>
  <si>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</si>
  <si>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</si>
  <si>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</si>
  <si>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</si>
  <si>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</si>
  <si>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</si>
  <si>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</si>
  <si>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</si>
  <si>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</si>
  <si>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</si>
  <si>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</si>
  <si>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</si>
  <si>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</si>
  <si>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</si>
  <si>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</si>
  <si>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</si>
  <si>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</si>
  <si>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</si>
  <si>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</si>
  <si>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</si>
  <si>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</si>
  <si>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</si>
  <si>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</si>
  <si>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</si>
  <si>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</si>
  <si>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</si>
  <si>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</si>
  <si>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</si>
  <si>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</si>
  <si>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</si>
  <si>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</si>
  <si>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</si>
  <si>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</si>
  <si>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</si>
  <si>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</si>
  <si>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</si>
  <si>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</si>
  <si>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</si>
  <si>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</si>
  <si>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</si>
  <si>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</si>
  <si>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</si>
  <si>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</si>
  <si>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</si>
  <si>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</si>
  <si>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</si>
  <si>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</si>
  <si>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</si>
  <si>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</si>
  <si>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</si>
  <si>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</si>
  <si>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</si>
  <si>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</si>
  <si>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</si>
  <si>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</si>
  <si>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</si>
  <si>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</si>
  <si>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</si>
  <si>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</si>
  <si>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</si>
  <si>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</si>
  <si>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</si>
  <si>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</si>
  <si>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</si>
  <si>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</si>
  <si>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</si>
  <si>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</si>
  <si>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</si>
  <si>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</si>
  <si>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</si>
  <si>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</si>
  <si>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</si>
  <si>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</si>
  <si>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</si>
  <si>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</si>
  <si>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</si>
  <si>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</si>
  <si>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</si>
  <si>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</si>
  <si>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</si>
  <si>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</si>
  <si>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</si>
  <si>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</si>
  <si>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</si>
  <si>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</si>
  <si>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</si>
  <si>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</si>
  <si>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</si>
  <si>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</si>
  <si>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</si>
  <si>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</si>
  <si>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</si>
  <si>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</si>
  <si>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</si>
  <si>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</si>
  <si>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</si>
  <si>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</si>
  <si>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</si>
  <si>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</si>
  <si>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</si>
  <si>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</si>
  <si>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</si>
  <si>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</si>
  <si>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</si>
  <si>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</si>
  <si>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</si>
  <si>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</si>
  <si>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</si>
  <si>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</si>
  <si>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</si>
  <si>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</si>
  <si>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</si>
  <si>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</si>
  <si>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</si>
  <si>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</si>
  <si>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</si>
  <si>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</si>
  <si>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</si>
  <si>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</si>
  <si>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</si>
  <si>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</si>
  <si>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</si>
  <si>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</si>
  <si>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</si>
  <si>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</si>
  <si>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</si>
  <si>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</si>
  <si>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</si>
  <si>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</si>
  <si>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</si>
  <si>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</si>
  <si>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</si>
  <si>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</si>
  <si>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</si>
  <si>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</si>
  <si>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</si>
  <si>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</si>
  <si>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</si>
  <si>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</si>
  <si>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</si>
  <si>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</si>
  <si>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</si>
  <si>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</si>
  <si>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</si>
  <si>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</si>
  <si>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</si>
  <si>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</si>
  <si>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</si>
  <si>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</si>
  <si>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</si>
  <si>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</si>
  <si>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</si>
  <si>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</si>
  <si>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</si>
  <si>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</si>
  <si>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</si>
  <si>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</si>
  <si>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</si>
  <si>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</si>
  <si>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</si>
  <si>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</si>
  <si>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</si>
  <si>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</si>
  <si>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</si>
  <si>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</si>
  <si>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</si>
  <si>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</si>
  <si>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</si>
  <si>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</si>
  <si>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</si>
  <si>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</si>
  <si>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</si>
  <si>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</si>
  <si>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</si>
  <si>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</si>
  <si>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</si>
  <si>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</si>
  <si>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</si>
  <si>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</si>
  <si>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</si>
  <si>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</si>
  <si>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</si>
  <si>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</si>
  <si>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</si>
  <si>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</si>
  <si>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</si>
  <si>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</si>
  <si>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</si>
  <si>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</si>
  <si>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</si>
  <si>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</si>
  <si>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</si>
  <si>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</si>
  <si>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</si>
  <si>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</si>
  <si>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</si>
  <si>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</si>
  <si>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</si>
  <si>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</si>
  <si>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</si>
  <si>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</si>
  <si>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</si>
  <si>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</si>
  <si>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</si>
  <si>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</si>
  <si>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</si>
  <si>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</si>
  <si>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</si>
  <si>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</si>
  <si>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</si>
  <si>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</si>
  <si>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</si>
  <si>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</si>
  <si>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</si>
  <si>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</si>
  <si>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</si>
  <si>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</si>
  <si>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</si>
  <si>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</si>
  <si>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</si>
  <si>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</si>
  <si>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</si>
  <si>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</si>
  <si>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</si>
  <si>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</si>
  <si>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</si>
  <si>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</si>
  <si>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</si>
  <si>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</si>
  <si>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</si>
  <si>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</si>
  <si>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</si>
  <si>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</si>
  <si>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</si>
  <si>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</si>
  <si>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</si>
  <si>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</si>
  <si>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</si>
  <si>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</si>
  <si>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</si>
  <si>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</si>
  <si>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</si>
  <si>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</si>
  <si>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</si>
  <si>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</si>
  <si>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</si>
  <si>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</si>
  <si>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</si>
  <si>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</si>
  <si>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</si>
  <si>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</si>
  <si>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</si>
  <si>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</si>
  <si>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</si>
  <si>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</si>
  <si>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</si>
  <si>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</si>
  <si>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</si>
  <si>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</si>
  <si>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</si>
  <si>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</si>
  <si>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</si>
  <si>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</si>
  <si>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</si>
  <si>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</si>
  <si>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</si>
  <si>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</si>
  <si>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</si>
  <si>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</si>
  <si>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</si>
  <si>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</si>
  <si>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</si>
  <si>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</si>
  <si>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</si>
  <si>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</si>
  <si>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</si>
  <si>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</si>
  <si>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</si>
  <si>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</si>
  <si>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</si>
  <si>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</si>
  <si>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</si>
  <si>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</si>
  <si>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</si>
  <si>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</si>
  <si>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</si>
  <si>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</si>
  <si>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</si>
  <si>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</si>
  <si>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</si>
  <si>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</si>
  <si>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</si>
  <si>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</si>
  <si>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</si>
  <si>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</si>
  <si>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</si>
  <si>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</si>
  <si>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</si>
  <si>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</si>
  <si>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</si>
  <si>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</si>
  <si>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</si>
  <si>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</si>
  <si>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</si>
  <si>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</si>
  <si>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</si>
  <si>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</si>
  <si>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</si>
  <si>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</si>
  <si>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</si>
  <si>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</si>
  <si>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</si>
  <si>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</si>
  <si>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</si>
  <si>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</si>
  <si>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</si>
  <si>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</si>
  <si>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</si>
  <si>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</si>
  <si>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</si>
  <si>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</si>
  <si>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</si>
  <si>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</si>
  <si>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</si>
  <si>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</si>
  <si>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</si>
  <si>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</si>
  <si>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</si>
  <si>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</si>
  <si>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</si>
  <si>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</si>
  <si>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</si>
  <si>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</si>
  <si>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</si>
  <si>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</si>
  <si>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</si>
  <si>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</si>
  <si>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</si>
  <si>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</si>
  <si>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</si>
  <si>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</si>
  <si>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</si>
  <si>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</si>
  <si>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</si>
  <si>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</si>
  <si>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</si>
  <si>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</si>
  <si>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</si>
  <si>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</si>
  <si>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</si>
  <si>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</si>
  <si>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</si>
  <si>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</si>
  <si>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</si>
  <si>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</si>
  <si>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</si>
  <si>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</si>
  <si>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</si>
  <si>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</si>
  <si>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</si>
  <si>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</si>
  <si>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</si>
  <si>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</si>
  <si>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</si>
  <si>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</si>
  <si>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</si>
  <si>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</si>
  <si>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</si>
  <si>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</si>
  <si>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</si>
  <si>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</si>
  <si>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</si>
  <si>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</si>
  <si>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</si>
  <si>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</si>
  <si>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</si>
  <si>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</si>
  <si>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</si>
  <si>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</si>
  <si>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</si>
  <si>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</si>
  <si>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</si>
  <si>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</si>
  <si>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</si>
  <si>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</si>
  <si>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</si>
  <si>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</si>
  <si>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</si>
  <si>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</si>
  <si>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</si>
  <si>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</si>
  <si>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</si>
  <si>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</si>
  <si>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</si>
  <si>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</si>
  <si>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</si>
  <si>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</si>
  <si>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</si>
  <si>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</si>
  <si>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</si>
  <si>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</si>
  <si>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</si>
  <si>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</si>
  <si>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</si>
  <si>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</si>
  <si>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</si>
  <si>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</si>
  <si>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</si>
  <si>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</si>
  <si>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</si>
  <si>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</si>
  <si>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</si>
  <si>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</si>
  <si>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</si>
  <si>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</si>
  <si>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</si>
  <si>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</si>
  <si>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</si>
  <si>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</si>
  <si>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</si>
  <si>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</si>
  <si>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</si>
  <si>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</si>
  <si>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</si>
  <si>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</si>
  <si>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</si>
  <si>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</si>
  <si>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</si>
  <si>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</si>
  <si>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</si>
  <si>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</si>
  <si>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</si>
  <si>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</si>
  <si>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</si>
  <si>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</si>
  <si>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</si>
  <si>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</si>
  <si>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</si>
  <si>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</si>
  <si>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</si>
  <si>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</si>
  <si>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</si>
  <si>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</si>
  <si>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</si>
  <si>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</si>
  <si>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</si>
  <si>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</si>
  <si>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</si>
  <si>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</si>
  <si>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</si>
  <si>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</si>
  <si>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</si>
  <si>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</si>
  <si>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</si>
  <si>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</si>
  <si>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</si>
  <si>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</si>
  <si>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</si>
  <si>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</si>
  <si>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</si>
  <si>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</si>
  <si>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</si>
  <si>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</si>
  <si>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</si>
  <si>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</si>
  <si>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</si>
  <si>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</si>
  <si>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</si>
  <si>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</si>
  <si>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</si>
  <si>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</si>
  <si>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</si>
  <si>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</si>
  <si>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</si>
  <si>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</si>
  <si>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</si>
  <si>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</si>
  <si>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</si>
  <si>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</si>
  <si>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</si>
  <si>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</si>
  <si>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</si>
  <si>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</si>
  <si>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</si>
  <si>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</si>
  <si>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</si>
  <si>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</si>
  <si>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</si>
  <si>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</si>
  <si>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</si>
  <si>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</si>
  <si>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</si>
  <si>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</si>
  <si>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</si>
  <si>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</si>
  <si>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</si>
  <si>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</si>
  <si>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</si>
  <si>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</si>
  <si>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</si>
  <si>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</si>
  <si>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</si>
  <si>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</si>
  <si>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</si>
  <si>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</si>
  <si>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</si>
  <si>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</si>
  <si>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</si>
  <si>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</si>
  <si>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</si>
  <si>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</si>
  <si>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</si>
  <si>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</si>
  <si>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</si>
  <si>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</si>
  <si>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</si>
  <si>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</si>
  <si>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</si>
  <si>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</si>
  <si>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</si>
  <si>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</si>
  <si>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</si>
  <si>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</si>
  <si>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</si>
  <si>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</si>
  <si>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</si>
  <si>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</si>
  <si>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</si>
  <si>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</si>
  <si>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</si>
  <si>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</si>
  <si>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</si>
  <si>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</si>
  <si>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</si>
  <si>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</si>
  <si>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</si>
  <si>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</si>
  <si>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</si>
  <si>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</si>
  <si>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</si>
  <si>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</si>
  <si>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</si>
  <si>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</si>
  <si>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</si>
  <si>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</si>
  <si>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</si>
  <si>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</si>
  <si>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</si>
  <si>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</si>
  <si>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</si>
  <si>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</si>
  <si>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</si>
  <si>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</si>
  <si>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</si>
  <si>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</si>
  <si>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</si>
  <si>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</si>
  <si>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</si>
  <si>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</si>
  <si>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</si>
  <si>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</si>
  <si>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</si>
  <si>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</si>
  <si>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</si>
  <si>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</si>
  <si>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</si>
  <si>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</si>
  <si>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</si>
  <si>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</si>
  <si>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</si>
  <si>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</si>
  <si>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</si>
  <si>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</si>
  <si>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</si>
  <si>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</si>
  <si>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</si>
  <si>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</si>
  <si>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</si>
  <si>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</si>
  <si>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</si>
  <si>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</si>
  <si>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</si>
  <si>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</si>
  <si>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</si>
  <si>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</si>
  <si>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</si>
  <si>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</si>
  <si>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</si>
  <si>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</si>
  <si>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</si>
  <si>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</si>
  <si>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</si>
  <si>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</si>
  <si>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</si>
  <si>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</si>
  <si>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</si>
  <si>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</si>
  <si>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</si>
  <si>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</si>
  <si>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</si>
  <si>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</si>
  <si>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</si>
  <si>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</si>
  <si>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</si>
  <si>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</si>
  <si>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</si>
  <si>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</si>
  <si>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</si>
  <si>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</si>
  <si>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</si>
  <si>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</si>
  <si>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</si>
  <si>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</si>
  <si>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</si>
  <si>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</si>
  <si>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</si>
  <si>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</si>
  <si>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</si>
  <si>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</si>
  <si>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</si>
  <si>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</si>
  <si>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</si>
  <si>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</si>
  <si>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</si>
  <si>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</si>
  <si>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</si>
  <si>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</si>
  <si>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</si>
  <si>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</si>
  <si>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</si>
  <si>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</si>
  <si>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</si>
  <si>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</si>
  <si>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</si>
  <si>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</si>
  <si>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</si>
  <si>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</si>
  <si>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</si>
  <si>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</si>
  <si>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</si>
  <si>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</si>
  <si>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</si>
  <si>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</si>
  <si>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</si>
  <si>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</si>
  <si>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</si>
  <si>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</si>
  <si>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</si>
  <si>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</si>
  <si>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</si>
  <si>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</si>
  <si>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</si>
  <si>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</si>
  <si>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</si>
  <si>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</si>
  <si>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</si>
  <si>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</si>
  <si>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</si>
  <si>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</si>
  <si>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</si>
  <si>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</si>
  <si>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</si>
  <si>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</si>
  <si>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</si>
  <si>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</si>
  <si>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</si>
  <si>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</si>
  <si>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</si>
  <si>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</si>
  <si>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</si>
  <si>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</si>
  <si>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</si>
  <si>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</si>
  <si>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</si>
  <si>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</si>
  <si>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</si>
  <si>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</si>
  <si>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</si>
  <si>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</si>
  <si>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</si>
  <si>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</si>
  <si>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</si>
  <si>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</si>
  <si>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</si>
  <si>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</si>
  <si>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</si>
  <si>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</si>
  <si>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</si>
  <si>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</si>
  <si>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</si>
  <si>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</si>
  <si>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</si>
  <si>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</si>
  <si>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</si>
  <si>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</si>
  <si>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</si>
  <si>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</si>
  <si>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</si>
  <si>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</si>
  <si>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</si>
  <si>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</si>
  <si>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</si>
  <si>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</si>
  <si>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</si>
  <si>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</si>
  <si>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</si>
  <si>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</si>
  <si>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</si>
  <si>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</si>
  <si>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</si>
  <si>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</si>
  <si>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</si>
  <si>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</si>
  <si>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</si>
  <si>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</si>
  <si>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</si>
  <si>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</si>
  <si>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</si>
  <si>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</si>
  <si>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</si>
  <si>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</si>
  <si>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</si>
  <si>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</si>
  <si>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</si>
  <si>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</si>
  <si>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</si>
  <si>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</si>
  <si>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</si>
  <si>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</si>
  <si>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</si>
  <si>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</si>
  <si>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</si>
  <si>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</si>
  <si>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</si>
  <si>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</si>
  <si>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</si>
  <si>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</si>
  <si>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</si>
  <si>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</si>
  <si>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</si>
  <si>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</si>
  <si>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</si>
  <si>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</si>
  <si>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</si>
  <si>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</si>
  <si>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</si>
  <si>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</si>
  <si>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</si>
  <si>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</si>
  <si>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</si>
  <si>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</si>
  <si>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</si>
  <si>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</si>
  <si>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</si>
  <si>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</si>
  <si>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</si>
  <si>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</si>
  <si>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</si>
  <si>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</si>
  <si>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</si>
  <si>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</si>
  <si>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</si>
  <si>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</si>
  <si>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</si>
  <si>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</si>
  <si>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</si>
  <si>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</si>
  <si>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</si>
  <si>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</si>
  <si>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</si>
  <si>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</si>
  <si>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</si>
  <si>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</si>
  <si>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</si>
  <si>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</si>
  <si>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</si>
  <si>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</si>
  <si>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</si>
  <si>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</si>
  <si>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</si>
  <si>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</si>
  <si>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</si>
  <si>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</si>
  <si>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</si>
  <si>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</si>
  <si>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</si>
  <si>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</si>
  <si>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</si>
  <si>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</si>
  <si>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</si>
  <si>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</si>
  <si>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</si>
  <si>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</si>
  <si>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</si>
  <si>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</si>
  <si>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</si>
  <si>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</si>
  <si>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</si>
  <si>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</si>
  <si>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</si>
  <si>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</si>
  <si>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</si>
  <si>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</si>
  <si>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</si>
  <si>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</si>
  <si>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</si>
  <si>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</si>
  <si>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</si>
  <si>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</si>
  <si>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</si>
  <si>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</si>
  <si>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</si>
  <si>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</si>
  <si>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</si>
  <si>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</si>
  <si>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</si>
  <si>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</si>
  <si>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</si>
  <si>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</si>
  <si>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</si>
  <si>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</si>
  <si>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</si>
  <si>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</si>
  <si>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</si>
  <si>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</si>
  <si>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</si>
  <si>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</si>
  <si>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</si>
  <si>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</si>
  <si>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</si>
  <si>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</si>
  <si>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</si>
  <si>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</si>
  <si>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</si>
  <si>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</si>
  <si>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</si>
  <si>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</si>
  <si>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</si>
  <si>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</si>
  <si>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</si>
  <si>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</si>
  <si>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</si>
  <si>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</si>
  <si>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</si>
  <si>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</si>
  <si>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</si>
  <si>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</si>
  <si>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</si>
  <si>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</si>
  <si>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</si>
  <si>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</si>
  <si>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</si>
  <si>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</si>
  <si>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</si>
  <si>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</si>
  <si>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</si>
  <si>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</si>
  <si>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</si>
  <si>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</si>
  <si>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</si>
  <si>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</si>
  <si>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</si>
  <si>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</si>
  <si>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</si>
  <si>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</si>
  <si>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</si>
  <si>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</si>
  <si>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</si>
  <si>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</si>
  <si>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</si>
  <si>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</si>
  <si>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</si>
  <si>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</si>
  <si>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</si>
  <si>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</si>
  <si>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</si>
  <si>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</si>
  <si>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</si>
  <si>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</si>
  <si>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</si>
  <si>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</si>
  <si>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</si>
  <si>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</si>
  <si>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</si>
  <si>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</si>
  <si>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</si>
  <si>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</si>
  <si>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</si>
  <si>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</si>
  <si>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</si>
  <si>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</si>
  <si>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</si>
  <si>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</si>
  <si>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</si>
  <si>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</si>
  <si>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</si>
  <si>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</si>
  <si>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</si>
  <si>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</si>
  <si>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</si>
  <si>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</si>
  <si>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</si>
  <si>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</si>
  <si>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</si>
  <si>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</si>
  <si>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</si>
  <si>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</si>
  <si>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</si>
  <si>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</si>
  <si>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</si>
  <si>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</si>
  <si>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</si>
  <si>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</si>
  <si>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</si>
  <si>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</si>
  <si>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</si>
  <si>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</si>
  <si>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</si>
  <si>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</si>
  <si>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</si>
  <si>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</si>
  <si>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</si>
  <si>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</si>
  <si>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</si>
  <si>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</si>
  <si>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</si>
  <si>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</si>
  <si>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</si>
  <si>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</si>
  <si>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</si>
  <si>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</si>
  <si>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</si>
  <si>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</si>
  <si>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</si>
  <si>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</si>
  <si>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</si>
  <si>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</si>
  <si>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</si>
  <si>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</si>
  <si>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</si>
  <si>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</si>
  <si>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</si>
  <si>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</si>
  <si>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</si>
  <si>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</si>
  <si>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</si>
  <si>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</si>
  <si>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</si>
  <si>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</si>
  <si>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</si>
  <si>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</si>
  <si>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</si>
  <si>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</si>
  <si>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</si>
  <si>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</si>
  <si>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</si>
  <si>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</si>
  <si>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</si>
  <si>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</si>
  <si>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</si>
  <si>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</si>
  <si>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</si>
  <si>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</si>
  <si>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</si>
  <si>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</si>
  <si>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</si>
  <si>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</si>
  <si>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</si>
  <si>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</si>
  <si>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</si>
  <si>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</si>
  <si>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</si>
  <si>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</si>
  <si>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</si>
  <si>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</si>
  <si>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</si>
  <si>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</si>
  <si>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</si>
  <si>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</si>
  <si>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</si>
  <si>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</si>
  <si>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</si>
  <si>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</si>
  <si>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</si>
  <si>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</si>
  <si>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</si>
  <si>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</si>
  <si>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</si>
  <si>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</si>
  <si>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</si>
  <si>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</si>
  <si>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</si>
  <si>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</si>
  <si>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</si>
  <si>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</si>
  <si>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</si>
  <si>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</si>
  <si>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</si>
  <si>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</si>
  <si>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</si>
  <si>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</si>
  <si>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</si>
  <si>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</si>
  <si>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</si>
  <si>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</si>
  <si>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</si>
  <si>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</si>
  <si>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</si>
  <si>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</si>
  <si>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</si>
  <si>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</si>
  <si>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</si>
  <si>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</si>
  <si>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</si>
  <si>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</si>
  <si>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</si>
  <si>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</si>
  <si>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</si>
  <si>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</si>
  <si>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</si>
  <si>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</si>
  <si>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</si>
  <si>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</si>
  <si>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</si>
  <si>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</si>
  <si>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</si>
  <si>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</si>
  <si>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</si>
  <si>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</si>
  <si>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</si>
  <si>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</si>
  <si>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</si>
  <si>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</si>
  <si>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</si>
  <si>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</si>
  <si>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</si>
  <si>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</si>
  <si>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</si>
  <si>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</si>
  <si>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</si>
  <si>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</si>
  <si>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</si>
  <si>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</si>
  <si>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</si>
  <si>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</si>
  <si>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</si>
  <si>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</si>
  <si>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</si>
  <si>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</si>
  <si>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</si>
  <si>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</si>
  <si>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</si>
  <si>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</si>
  <si>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</si>
  <si>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</si>
  <si>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</si>
  <si>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</si>
  <si>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</si>
  <si>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</si>
  <si>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</si>
  <si>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</si>
  <si>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</si>
  <si>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</si>
  <si>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</si>
  <si>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</si>
  <si>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</si>
  <si>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</si>
  <si>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</si>
  <si>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</si>
  <si>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</si>
  <si>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</si>
  <si>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</si>
  <si>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</si>
  <si>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</si>
  <si>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</si>
  <si>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</si>
  <si>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</si>
  <si>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</si>
  <si>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</si>
  <si>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</si>
  <si>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</si>
  <si>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</si>
  <si>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</si>
  <si>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</si>
  <si>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</si>
  <si>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</si>
  <si>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</si>
  <si>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</si>
  <si>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</si>
  <si>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</si>
  <si>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</si>
  <si>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</si>
  <si>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</si>
  <si>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</si>
  <si>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</si>
  <si>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</si>
  <si>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</si>
  <si>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</si>
  <si>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</si>
  <si>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</si>
  <si>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</si>
  <si>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</si>
  <si>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</si>
  <si>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</si>
  <si>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</si>
  <si>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</si>
  <si>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</si>
  <si>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</si>
  <si>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</si>
  <si>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</si>
  <si>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</si>
  <si>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</si>
  <si>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</si>
  <si>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</si>
  <si>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</si>
  <si>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</si>
  <si>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</si>
  <si>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</si>
  <si>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</si>
  <si>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</si>
  <si>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</si>
  <si>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</si>
  <si>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</si>
  <si>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</si>
  <si>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</si>
  <si>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</si>
  <si>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</si>
  <si>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</si>
  <si>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</si>
  <si>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</si>
  <si>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</si>
  <si>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</si>
  <si>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</si>
  <si>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</si>
  <si>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</si>
  <si>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</si>
  <si>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</si>
  <si>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</si>
  <si>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</si>
  <si>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</si>
  <si>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</si>
  <si>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</si>
  <si>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</si>
  <si>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</si>
  <si>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</si>
  <si>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</si>
  <si>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</si>
  <si>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</si>
  <si>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</si>
  <si>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</si>
  <si>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</si>
  <si>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</si>
  <si>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</si>
  <si>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</si>
  <si>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</si>
  <si>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</si>
  <si>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</si>
  <si>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</si>
  <si>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</si>
  <si>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</si>
  <si>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</si>
  <si>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</si>
  <si>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</si>
  <si>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</si>
  <si>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</si>
  <si>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</si>
  <si>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</si>
  <si>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</si>
  <si>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</si>
  <si>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</si>
  <si>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</si>
  <si>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</si>
  <si>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</si>
  <si>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</si>
  <si>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</si>
  <si>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</si>
  <si>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</si>
  <si>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</si>
  <si>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</si>
  <si>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</si>
  <si>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</si>
  <si>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</si>
  <si>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</si>
  <si>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</si>
  <si>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</si>
  <si>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</si>
  <si>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</si>
  <si>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</si>
  <si>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</si>
  <si>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</si>
  <si>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</si>
  <si>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</si>
  <si>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</si>
  <si>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</si>
  <si>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</si>
  <si>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</si>
  <si>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</si>
  <si>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</si>
  <si>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</si>
  <si>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</si>
  <si>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</si>
  <si>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</si>
  <si>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</si>
  <si>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</si>
  <si>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</si>
  <si>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</si>
  <si>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</si>
  <si>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</si>
  <si>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</si>
  <si>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</si>
  <si>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</si>
  <si>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</si>
  <si>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</si>
  <si>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</si>
  <si>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</si>
  <si>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</si>
  <si>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</si>
  <si>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</si>
  <si>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</si>
  <si>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</si>
  <si>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</si>
  <si>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</si>
  <si>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</si>
  <si>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</si>
  <si>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</si>
  <si>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</si>
  <si>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</si>
  <si>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</si>
  <si>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</si>
  <si>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</si>
  <si>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</si>
  <si>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</si>
  <si>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</si>
  <si>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</si>
  <si>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</si>
  <si>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</si>
  <si>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</si>
  <si>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</si>
  <si>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</si>
  <si>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</si>
  <si>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</si>
  <si>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</si>
  <si>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</si>
  <si>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</si>
  <si>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</si>
  <si>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</si>
  <si>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</si>
  <si>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</si>
  <si>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</si>
  <si>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</si>
  <si>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</si>
  <si>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</si>
  <si>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</si>
  <si>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</si>
  <si>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</si>
  <si>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</si>
  <si>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</si>
  <si>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</si>
  <si>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</si>
  <si>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</si>
  <si>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</si>
  <si>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</si>
  <si>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</si>
  <si>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</si>
  <si>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</si>
  <si>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</si>
  <si>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</si>
  <si>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</si>
  <si>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</si>
  <si>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</si>
  <si>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</si>
  <si>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</si>
  <si>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</si>
  <si>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</si>
  <si>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</si>
  <si>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</si>
  <si>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</si>
  <si>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</si>
  <si>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</si>
  <si>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</si>
  <si>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</si>
  <si>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</si>
  <si>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</si>
  <si>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</si>
  <si>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</si>
  <si>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</si>
  <si>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</si>
  <si>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</si>
  <si>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</si>
  <si>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</si>
  <si>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</si>
  <si>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</si>
  <si>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</si>
  <si>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</si>
  <si>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</si>
  <si>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</si>
  <si>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</si>
  <si>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</si>
  <si>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</si>
  <si>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</si>
  <si>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</si>
  <si>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</si>
  <si>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</si>
  <si>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</si>
  <si>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</si>
  <si>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</si>
  <si>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</si>
  <si>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</si>
  <si>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</si>
  <si>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</si>
  <si>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</si>
  <si>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</si>
  <si>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</si>
  <si>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</si>
  <si>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</si>
  <si>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</si>
  <si>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</si>
  <si>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</si>
  <si>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</si>
  <si>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</si>
  <si>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</si>
  <si>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</si>
  <si>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</si>
  <si>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</si>
  <si>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</si>
  <si>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</si>
  <si>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</si>
  <si>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</si>
  <si>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</si>
  <si>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</si>
  <si>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</si>
  <si>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</si>
  <si>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</si>
  <si>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</si>
  <si>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</si>
  <si>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</si>
  <si>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</si>
  <si>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</si>
  <si>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</si>
  <si>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</si>
  <si>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</si>
  <si>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</si>
  <si>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</si>
  <si>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</si>
  <si>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</si>
  <si>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</si>
  <si>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</si>
  <si>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</si>
  <si>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</si>
  <si>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</si>
  <si>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</si>
  <si>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</si>
  <si>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</si>
  <si>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</si>
  <si>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</si>
  <si>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</si>
  <si>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</si>
  <si>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</si>
  <si>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</si>
  <si>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</si>
  <si>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</si>
  <si>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</si>
  <si>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</si>
  <si>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</si>
  <si>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</si>
  <si>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</si>
  <si>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</si>
  <si>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</si>
  <si>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</si>
  <si>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</si>
  <si>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</si>
  <si>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</si>
  <si>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</si>
  <si>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</si>
  <si>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</si>
  <si>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</si>
  <si>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</si>
  <si>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</si>
  <si>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</si>
  <si>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</si>
  <si>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</si>
  <si>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</si>
  <si>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</si>
  <si>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</si>
  <si>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</si>
  <si>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</si>
  <si>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</si>
  <si>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</si>
  <si>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</si>
  <si>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</si>
  <si>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</si>
  <si>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</si>
  <si>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</si>
  <si>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</si>
  <si>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</si>
  <si>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</si>
  <si>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</si>
  <si>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</si>
  <si>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</si>
  <si>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</si>
  <si>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</si>
  <si>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</si>
  <si>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</si>
  <si>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</si>
  <si>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</si>
  <si>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</si>
  <si>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</si>
  <si>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</si>
  <si>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</si>
  <si>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</si>
  <si>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</si>
  <si>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</si>
  <si>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</si>
  <si>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</si>
  <si>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</si>
  <si>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</si>
  <si>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</si>
  <si>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</si>
  <si>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</si>
  <si>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</si>
  <si>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</si>
  <si>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</si>
  <si>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</si>
  <si>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</si>
  <si>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</si>
  <si>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</si>
  <si>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</si>
  <si>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</si>
  <si>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</si>
  <si>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</si>
  <si>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</si>
  <si>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</si>
  <si>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</si>
  <si>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</si>
  <si>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</si>
  <si>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</si>
  <si>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</si>
  <si>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</si>
  <si>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</si>
  <si>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</si>
  <si>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</si>
  <si>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</si>
  <si>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</si>
  <si>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</si>
  <si>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</si>
  <si>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</si>
  <si>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</si>
  <si>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</si>
  <si>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</si>
  <si>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</si>
  <si>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</si>
  <si>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</si>
  <si>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</si>
  <si>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</si>
  <si>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</si>
  <si>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</si>
  <si>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</si>
  <si>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</si>
  <si>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</si>
  <si>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</si>
  <si>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</si>
  <si>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</si>
  <si>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</si>
  <si>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</si>
  <si>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</si>
  <si>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</si>
  <si>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</si>
  <si>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</si>
  <si>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</si>
  <si>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</si>
  <si>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</si>
  <si>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</si>
  <si>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</si>
  <si>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</si>
  <si>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</si>
  <si>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</si>
  <si>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</si>
  <si>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</si>
  <si>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</si>
  <si>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</si>
  <si>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</si>
  <si>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</si>
  <si>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</si>
  <si>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</si>
  <si>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</si>
  <si>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</si>
  <si>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</si>
  <si>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</si>
  <si>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</si>
  <si>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</si>
  <si>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</si>
  <si>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</si>
  <si>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</si>
  <si>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</si>
  <si>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</si>
  <si>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</si>
  <si>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</si>
  <si>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</si>
  <si>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</si>
  <si>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</si>
  <si>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</si>
  <si>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</si>
  <si>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</si>
  <si>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</si>
  <si>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</si>
  <si>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</si>
  <si>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</si>
  <si>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</si>
  <si>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</si>
  <si>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</si>
  <si>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</si>
  <si>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</si>
  <si>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</si>
  <si>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</si>
  <si>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</si>
  <si>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</si>
  <si>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</si>
  <si>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</si>
  <si>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</si>
  <si>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</si>
  <si>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</si>
  <si>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</si>
  <si>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</si>
  <si>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</si>
  <si>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</si>
  <si>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</si>
  <si>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</si>
  <si>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</si>
  <si>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</si>
  <si>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</si>
  <si>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</si>
  <si>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</si>
  <si>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</si>
  <si>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</si>
  <si>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</si>
  <si>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</si>
  <si>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</si>
  <si>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</si>
  <si>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</si>
  <si>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</si>
  <si>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</si>
  <si>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</si>
  <si>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</si>
  <si>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</si>
  <si>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</si>
  <si>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</si>
  <si>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</si>
  <si>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</si>
  <si>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</si>
  <si>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</si>
  <si>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</si>
  <si>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</si>
  <si>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</si>
  <si>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</si>
  <si>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</si>
  <si>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</si>
  <si>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</si>
  <si>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</si>
  <si>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</si>
  <si>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</si>
  <si>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</si>
  <si>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</si>
  <si>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</si>
  <si>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</si>
  <si>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</si>
  <si>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</si>
  <si>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</si>
  <si>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</si>
  <si>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</si>
  <si>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</si>
  <si>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</si>
  <si>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</si>
  <si>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</si>
  <si>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</si>
  <si>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</si>
  <si>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</si>
  <si>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</si>
  <si>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</si>
  <si>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</si>
  <si>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</si>
  <si>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</si>
  <si>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</si>
  <si>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</si>
  <si>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</si>
  <si>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</si>
  <si>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</si>
  <si>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</si>
  <si>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</si>
  <si>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</si>
  <si>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</si>
  <si>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</si>
  <si>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</si>
  <si>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</si>
  <si>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</si>
  <si>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</si>
  <si>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</si>
  <si>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</si>
  <si>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</si>
  <si>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</si>
  <si>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</si>
  <si>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</si>
  <si>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</si>
  <si>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</si>
  <si>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</si>
  <si>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</si>
  <si>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</si>
  <si>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</si>
  <si>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</si>
  <si>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</si>
  <si>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</si>
  <si>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</si>
  <si>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</si>
  <si>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</si>
  <si>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</si>
  <si>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</si>
  <si>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</si>
  <si>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</si>
  <si>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</si>
  <si>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</si>
  <si>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</si>
  <si>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</si>
  <si>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</si>
  <si>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</si>
  <si>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</si>
  <si>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</si>
  <si>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</si>
  <si>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</si>
  <si>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</si>
  <si>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</si>
  <si>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</si>
  <si>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</si>
  <si>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</si>
  <si>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</si>
  <si>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</si>
  <si>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</si>
  <si>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</si>
  <si>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</si>
  <si>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</si>
  <si>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</si>
  <si>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</si>
  <si>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</si>
  <si>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</si>
  <si>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</si>
  <si>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</si>
  <si>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</si>
  <si>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</si>
  <si>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</si>
  <si>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</si>
  <si>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</si>
  <si>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</si>
  <si>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</si>
  <si>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</si>
  <si>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</si>
  <si>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</si>
  <si>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</si>
  <si>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</si>
  <si>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</si>
  <si>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</si>
  <si>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</si>
  <si>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</si>
  <si>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</si>
  <si>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</si>
  <si>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</si>
  <si>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</si>
  <si>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</si>
  <si>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</si>
  <si>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</si>
  <si>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</si>
  <si>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</si>
  <si>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</si>
  <si>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</si>
  <si>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</si>
  <si>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</si>
  <si>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</si>
  <si>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</si>
  <si>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</si>
  <si>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</si>
  <si>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</si>
  <si>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</si>
  <si>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</si>
  <si>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</si>
  <si>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</si>
  <si>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</si>
  <si>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</si>
  <si>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</si>
  <si>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</si>
  <si>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</si>
  <si>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</si>
  <si>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</si>
  <si>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</si>
  <si>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</si>
  <si>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</si>
  <si>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</si>
  <si>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</si>
  <si>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</si>
  <si>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</si>
  <si>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</si>
  <si>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</si>
  <si>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</si>
  <si>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</si>
  <si>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</si>
  <si>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</si>
  <si>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</si>
  <si>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</si>
  <si>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</si>
  <si>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</si>
  <si>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</si>
  <si>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</si>
  <si>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</si>
  <si>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</si>
  <si>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</si>
  <si>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</si>
  <si>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</si>
  <si>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</si>
  <si>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</si>
  <si>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</si>
  <si>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</si>
  <si>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</si>
  <si>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</si>
  <si>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</si>
  <si>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</si>
  <si>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</si>
  <si>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</si>
  <si>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</si>
  <si>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</si>
  <si>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</si>
  <si>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</si>
  <si>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</si>
  <si>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</si>
  <si>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</si>
  <si>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</si>
  <si>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</si>
  <si>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</si>
  <si>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</si>
  <si>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</si>
  <si>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</si>
  <si>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</si>
  <si>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</si>
  <si>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</si>
  <si>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</si>
  <si>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</si>
  <si>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</si>
  <si>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</si>
  <si>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</si>
  <si>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</si>
  <si>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</si>
  <si>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</si>
  <si>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</si>
  <si>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</si>
  <si>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</si>
  <si>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</si>
  <si>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</si>
  <si>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</si>
  <si>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</si>
  <si>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</si>
  <si>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</si>
  <si>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</si>
  <si>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</si>
  <si>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</si>
  <si>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</si>
  <si>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</si>
  <si>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</si>
  <si>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</si>
  <si>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</si>
  <si>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</si>
  <si>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</si>
  <si>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</si>
  <si>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</si>
  <si>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</si>
  <si>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</si>
  <si>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</si>
  <si>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</si>
  <si>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</si>
  <si>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</si>
  <si>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</si>
  <si>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</si>
  <si>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</si>
  <si>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</si>
  <si>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</si>
  <si>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</si>
  <si>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</si>
  <si>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</si>
  <si>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</si>
  <si>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</si>
  <si>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</si>
  <si>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</si>
  <si>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</si>
  <si>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</si>
  <si>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</si>
  <si>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</si>
  <si>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</si>
  <si>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</si>
  <si>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</si>
  <si>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</si>
  <si>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</si>
  <si>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</si>
  <si>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</si>
  <si>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</si>
  <si>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</si>
  <si>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</si>
  <si>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</si>
  <si>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</si>
  <si>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</si>
  <si>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</si>
  <si>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</si>
  <si>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</si>
  <si>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</si>
  <si>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</si>
  <si>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</si>
  <si>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</si>
  <si>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</si>
  <si>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</si>
  <si>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</si>
  <si>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</si>
  <si>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</si>
  <si>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</si>
  <si>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</si>
  <si>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</si>
  <si>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</si>
  <si>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</si>
  <si>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</si>
  <si>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</si>
  <si>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</si>
  <si>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</si>
  <si>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</si>
  <si>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</si>
  <si>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</si>
  <si>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</si>
  <si>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</si>
  <si>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</si>
  <si>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</si>
  <si>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</si>
  <si>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</si>
  <si>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</si>
  <si>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</si>
  <si>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</si>
  <si>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</si>
  <si>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</si>
  <si>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</si>
  <si>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</si>
  <si>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</si>
  <si>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</si>
  <si>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</si>
  <si>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</si>
  <si>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</si>
  <si>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</si>
  <si>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</si>
  <si>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</si>
  <si>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</si>
  <si>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</si>
  <si>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</si>
  <si>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</si>
  <si>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</si>
  <si>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</si>
  <si>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</si>
  <si>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</si>
  <si>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</si>
  <si>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</si>
  <si>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</si>
  <si>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</si>
  <si>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</si>
  <si>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</si>
  <si>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</si>
  <si>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</si>
  <si>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</si>
  <si>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</si>
  <si>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</si>
  <si>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</si>
  <si>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</si>
  <si>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</si>
  <si>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</si>
  <si>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</si>
  <si>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</si>
  <si>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</si>
  <si>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</si>
  <si>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</si>
  <si>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</si>
  <si>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</si>
  <si>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</si>
  <si>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</si>
  <si>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</si>
  <si>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</si>
  <si>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</si>
  <si>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</si>
  <si>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</si>
  <si>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</si>
  <si>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</si>
  <si>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</si>
  <si>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</si>
  <si>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</si>
  <si>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</si>
  <si>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</si>
  <si>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</si>
  <si>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</si>
  <si>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</si>
  <si>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</si>
  <si>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</si>
  <si>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</si>
  <si>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</si>
  <si>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</si>
  <si>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</si>
  <si>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</si>
  <si>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</si>
  <si>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</si>
  <si>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</si>
  <si>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</si>
  <si>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</si>
  <si>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</si>
  <si>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</si>
  <si>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</si>
  <si>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</si>
  <si>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</si>
  <si>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</si>
  <si>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</si>
  <si>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</si>
  <si>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</si>
  <si>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</si>
  <si>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</si>
  <si>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</si>
  <si>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</si>
  <si>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</si>
  <si>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</si>
  <si>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</si>
  <si>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</si>
  <si>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</si>
  <si>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</si>
  <si>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</si>
  <si>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</si>
  <si>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</si>
  <si>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</si>
  <si>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</si>
  <si>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</si>
  <si>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</si>
  <si>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</si>
  <si>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</si>
  <si>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</si>
  <si>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</si>
  <si>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</si>
  <si>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</si>
  <si>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</si>
  <si>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</si>
  <si>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</si>
  <si>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</si>
  <si>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</si>
  <si>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</si>
  <si>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</si>
  <si>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</si>
  <si>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</si>
  <si>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</si>
  <si>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</si>
  <si>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</si>
  <si>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</si>
  <si>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</si>
  <si>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</si>
  <si>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</si>
  <si>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</si>
  <si>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</si>
  <si>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</si>
  <si>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</si>
  <si>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</si>
  <si>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</si>
  <si>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</si>
  <si>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</si>
  <si>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</si>
  <si>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</si>
  <si>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</si>
  <si>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</si>
  <si>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</si>
  <si>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</si>
  <si>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</si>
  <si>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</si>
  <si>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</si>
  <si>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</si>
  <si>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</si>
  <si>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</si>
  <si>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</si>
  <si>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</si>
  <si>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</si>
  <si>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</si>
  <si>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</si>
  <si>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</si>
  <si>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</si>
  <si>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</si>
  <si>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</si>
  <si>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</si>
  <si>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</si>
  <si>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</si>
  <si>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</si>
  <si>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</si>
  <si>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</si>
  <si>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</si>
  <si>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</si>
  <si>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</si>
  <si>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</si>
  <si>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</si>
  <si>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</si>
  <si>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</si>
  <si>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</si>
  <si>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</si>
  <si>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</si>
  <si>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</si>
  <si>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</si>
  <si>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</si>
  <si>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</si>
  <si>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</si>
  <si>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</si>
  <si>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</si>
  <si>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</si>
  <si>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</si>
  <si>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</si>
  <si>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</si>
  <si>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</si>
  <si>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</si>
  <si>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</si>
  <si>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</si>
  <si>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</si>
  <si>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</si>
  <si>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</si>
  <si>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</si>
  <si>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</si>
  <si>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</si>
  <si>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</si>
  <si>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</si>
  <si>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</si>
  <si>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</si>
  <si>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</si>
  <si>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</si>
  <si>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</si>
  <si>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</si>
  <si>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</si>
  <si>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</si>
  <si>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</si>
  <si>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</si>
  <si>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</si>
  <si>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</si>
  <si>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</si>
  <si>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</si>
  <si>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</si>
  <si>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</si>
  <si>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</si>
  <si>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</si>
  <si>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</si>
  <si>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</si>
  <si>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</si>
  <si>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</si>
  <si>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</si>
  <si>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</si>
  <si>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</si>
  <si>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</si>
  <si>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</si>
  <si>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</si>
  <si>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</si>
  <si>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</si>
  <si>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</si>
  <si>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</si>
  <si>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</si>
  <si>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</si>
  <si>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</si>
  <si>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</si>
  <si>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</si>
  <si>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</si>
  <si>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</si>
  <si>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</si>
  <si>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</si>
  <si>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</si>
  <si>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</si>
  <si>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</si>
  <si>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</si>
  <si>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</si>
  <si>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</si>
  <si>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</si>
  <si>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</si>
  <si>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</si>
  <si>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</si>
  <si>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</si>
  <si>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</si>
  <si>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</si>
  <si>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</si>
  <si>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</si>
  <si>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</si>
  <si>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</si>
  <si>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</si>
  <si>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</si>
  <si>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</si>
  <si>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</si>
  <si>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</si>
  <si>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</si>
  <si>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</si>
  <si>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</si>
  <si>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</si>
  <si>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</si>
  <si>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</si>
  <si>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</si>
  <si>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</si>
  <si>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</si>
  <si>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</si>
  <si>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</si>
  <si>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</si>
  <si>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</si>
  <si>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</si>
  <si>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</si>
  <si>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</si>
  <si>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</si>
  <si>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</si>
  <si>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</si>
  <si>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</si>
  <si>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</si>
  <si>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</si>
  <si>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</si>
  <si>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</si>
  <si>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</si>
  <si>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</si>
  <si>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</si>
  <si>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</si>
  <si>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</si>
  <si>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</si>
  <si>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</si>
  <si>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</si>
  <si>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</si>
  <si>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</si>
  <si>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</si>
  <si>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</si>
  <si>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</si>
  <si>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</si>
  <si>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</si>
  <si>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</si>
  <si>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</si>
  <si>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</si>
  <si>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</si>
  <si>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</si>
  <si>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</si>
  <si>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</si>
  <si>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</si>
  <si>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</si>
  <si>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</si>
  <si>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</si>
  <si>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</si>
  <si>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</si>
  <si>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</si>
  <si>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</si>
  <si>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</si>
  <si>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</si>
  <si>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</si>
  <si>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</si>
  <si>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</si>
  <si>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</si>
  <si>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</si>
  <si>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</si>
  <si>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</si>
  <si>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</si>
  <si>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</si>
  <si>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</si>
  <si>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</si>
  <si>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</si>
  <si>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</si>
  <si>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</si>
  <si>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</si>
  <si>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</si>
  <si>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</si>
  <si>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</si>
  <si>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</si>
  <si>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</si>
  <si>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</si>
  <si>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</si>
  <si>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</si>
  <si>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</si>
  <si>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</si>
  <si>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</si>
  <si>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</si>
  <si>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</si>
  <si>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</si>
  <si>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</si>
  <si>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</si>
  <si>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</si>
  <si>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</si>
  <si>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</si>
  <si>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</si>
  <si>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</si>
  <si>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</si>
  <si>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</si>
  <si>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</si>
  <si>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</si>
  <si>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</si>
  <si>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</si>
  <si>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</si>
  <si>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</si>
  <si>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</si>
  <si>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</si>
  <si>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</si>
  <si>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</si>
  <si>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</si>
  <si>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</si>
  <si>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</si>
  <si>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</si>
  <si>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</si>
  <si>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</si>
  <si>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</si>
  <si>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</si>
  <si>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</si>
  <si>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</si>
  <si>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</si>
  <si>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</si>
  <si>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</si>
  <si>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</si>
  <si>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</si>
  <si>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</si>
  <si>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</si>
  <si>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</si>
  <si>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</si>
  <si>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</si>
  <si>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</si>
  <si>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</si>
  <si>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</si>
  <si>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</si>
  <si>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</si>
  <si>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</si>
  <si>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</si>
  <si>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</si>
  <si>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</si>
  <si>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</si>
  <si>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</si>
  <si>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</si>
  <si>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</si>
  <si>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</si>
  <si>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</si>
  <si>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</si>
  <si>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</si>
  <si>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</si>
  <si>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</si>
  <si>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</si>
  <si>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</si>
  <si>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</si>
  <si>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</si>
  <si>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</si>
  <si>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</si>
  <si>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</si>
  <si>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</si>
  <si>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</si>
  <si>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</si>
  <si>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</si>
  <si>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</si>
  <si>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</si>
  <si>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</si>
  <si>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</si>
  <si>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</si>
  <si>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</si>
  <si>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</si>
  <si>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</si>
  <si>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</si>
  <si>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</si>
  <si>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</si>
  <si>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</si>
  <si>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</si>
  <si>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</si>
  <si>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</si>
  <si>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</si>
  <si>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</si>
  <si>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</si>
  <si>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</si>
  <si>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</si>
  <si>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</si>
  <si>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</si>
  <si>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</si>
  <si>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</si>
  <si>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</si>
  <si>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</si>
  <si>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</si>
  <si>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</si>
  <si>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</si>
  <si>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</si>
  <si>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</si>
  <si>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</si>
  <si>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</si>
  <si>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</si>
  <si>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</si>
  <si>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</si>
  <si>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</si>
  <si>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</si>
  <si>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</si>
  <si>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</si>
  <si>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</si>
  <si>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</si>
  <si>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</si>
  <si>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</si>
  <si>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</si>
  <si>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</si>
  <si>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</si>
  <si>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</si>
  <si>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</si>
  <si>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</si>
  <si>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</si>
  <si>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</si>
  <si>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</si>
  <si>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</si>
  <si>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</si>
  <si>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</si>
  <si>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</si>
  <si>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</si>
  <si>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</si>
  <si>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</si>
  <si>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</si>
  <si>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</si>
  <si>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</si>
  <si>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</si>
  <si>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</si>
  <si>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</si>
  <si>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</si>
  <si>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</si>
  <si>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</si>
  <si>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</si>
  <si>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</si>
  <si>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</si>
  <si>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</si>
  <si>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</si>
  <si>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</si>
  <si>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</si>
  <si>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</si>
  <si>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</si>
  <si>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</si>
  <si>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</si>
  <si>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</si>
  <si>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</si>
  <si>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</si>
  <si>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</si>
  <si>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</si>
  <si>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</si>
  <si>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</si>
  <si>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</si>
  <si>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</si>
  <si>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</si>
  <si>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</si>
  <si>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</si>
  <si>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</si>
  <si>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</si>
  <si>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</si>
  <si>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</si>
  <si>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</si>
  <si>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</si>
  <si>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</si>
  <si>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</si>
  <si>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</si>
  <si>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</si>
  <si>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</si>
  <si>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</si>
  <si>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</si>
  <si>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</si>
  <si>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</si>
  <si>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</si>
  <si>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</si>
  <si>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</si>
  <si>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</si>
  <si>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</si>
  <si>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</si>
  <si>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</si>
  <si>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</si>
  <si>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</si>
  <si>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</si>
  <si>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</si>
  <si>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</si>
  <si>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</si>
  <si>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</si>
  <si>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</si>
  <si>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</si>
  <si>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</si>
  <si>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</si>
  <si>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</si>
  <si>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</si>
  <si>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</si>
  <si>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</si>
  <si>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</si>
  <si>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</si>
  <si>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</si>
  <si>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</si>
  <si>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</si>
  <si>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</si>
  <si>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</si>
  <si>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</si>
  <si>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</si>
  <si>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</si>
  <si>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</si>
  <si>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</si>
  <si>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</si>
  <si>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</si>
  <si>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</si>
  <si>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</si>
  <si>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</si>
  <si>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</si>
  <si>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</si>
  <si>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</si>
  <si>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</si>
  <si>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</si>
  <si>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</si>
  <si>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</si>
  <si>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</si>
  <si>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</si>
  <si>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</si>
  <si>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</si>
  <si>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</si>
  <si>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</si>
  <si>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</si>
  <si>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</si>
  <si>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</si>
  <si>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</si>
  <si>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</si>
  <si>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</si>
  <si>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</si>
  <si>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</si>
  <si>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</si>
  <si>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</si>
  <si>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</si>
  <si>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</si>
  <si>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</si>
  <si>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</si>
  <si>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</si>
  <si>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</si>
  <si>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</si>
  <si>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</si>
  <si>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</si>
  <si>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</si>
  <si>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</si>
  <si>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</si>
  <si>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</si>
  <si>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</si>
  <si>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</si>
  <si>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</si>
  <si>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</si>
  <si>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</si>
  <si>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</si>
  <si>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</si>
  <si>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</si>
  <si>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</si>
  <si>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</si>
  <si>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</si>
  <si>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</si>
  <si>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</si>
  <si>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</si>
  <si>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</si>
  <si>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</si>
  <si>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</si>
  <si>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</si>
  <si>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</si>
  <si>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</si>
  <si>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</si>
  <si>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</si>
  <si>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</si>
  <si>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</si>
  <si>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</si>
  <si>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</si>
  <si>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</si>
  <si>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</si>
  <si>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</si>
  <si>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</si>
  <si>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</si>
  <si>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</si>
  <si>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</si>
  <si>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</si>
  <si>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</si>
  <si>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</si>
  <si>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</si>
  <si>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</si>
  <si>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</si>
  <si>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</si>
  <si>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</si>
  <si>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</si>
  <si>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</si>
  <si>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</si>
  <si>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</si>
  <si>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</si>
  <si>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</si>
  <si>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</si>
  <si>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</si>
  <si>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</si>
  <si>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</si>
  <si>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</si>
  <si>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</si>
  <si>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</si>
  <si>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</si>
  <si>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</si>
  <si>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</si>
  <si>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</si>
  <si>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</si>
  <si>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</si>
  <si>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</si>
  <si>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</si>
  <si>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</si>
  <si>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</si>
  <si>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</si>
  <si>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</si>
  <si>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</si>
  <si>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</si>
  <si>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</si>
  <si>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</si>
  <si>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</si>
  <si>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</si>
  <si>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</si>
  <si>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</si>
  <si>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</si>
  <si>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</si>
  <si>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</si>
  <si>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</si>
  <si>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</si>
  <si>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</si>
  <si>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</si>
  <si>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</si>
  <si>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</si>
  <si>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</si>
  <si>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</si>
  <si>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</si>
  <si>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</si>
  <si>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</si>
  <si>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</si>
  <si>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</si>
  <si>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</si>
  <si>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</si>
  <si>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</si>
  <si>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</si>
  <si>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</si>
  <si>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</si>
  <si>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</si>
  <si>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</si>
  <si>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</si>
  <si>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</si>
  <si>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</si>
  <si>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</si>
  <si>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</si>
  <si>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</si>
  <si>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</si>
  <si>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</si>
  <si>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</si>
  <si>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</si>
  <si>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</si>
  <si>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</si>
  <si>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</si>
  <si>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</si>
  <si>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</si>
  <si>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</si>
  <si>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</si>
  <si>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</si>
  <si>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</si>
  <si>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</si>
  <si>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</si>
  <si>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</si>
  <si>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</si>
  <si>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</si>
  <si>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</si>
  <si>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</si>
  <si>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</si>
  <si>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</si>
  <si>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</si>
  <si>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</si>
  <si>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</si>
  <si>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</si>
  <si>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</si>
  <si>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</si>
  <si>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</si>
  <si>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</si>
  <si>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</si>
  <si>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</si>
  <si>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</si>
  <si>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</si>
  <si>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</si>
  <si>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</si>
  <si>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</si>
  <si>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</si>
  <si>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</si>
  <si>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</si>
  <si>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</si>
  <si>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</si>
  <si>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</si>
  <si>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</si>
  <si>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</si>
  <si>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</si>
  <si>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</si>
  <si>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</si>
  <si>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</si>
  <si>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</si>
  <si>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</si>
  <si>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</si>
  <si>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</si>
  <si>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</si>
  <si>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</si>
  <si>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</si>
  <si>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</si>
  <si>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</si>
  <si>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</si>
  <si>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</si>
  <si>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</si>
  <si>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</si>
  <si>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</si>
  <si>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</si>
  <si>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</si>
  <si>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</si>
  <si>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</si>
  <si>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</si>
  <si>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</si>
  <si>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</si>
  <si>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</si>
  <si>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</si>
  <si>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</si>
  <si>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</si>
  <si>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</si>
  <si>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</si>
  <si>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</si>
  <si>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</si>
  <si>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</si>
  <si>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</si>
  <si>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</si>
  <si>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</si>
  <si>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</si>
  <si>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</si>
  <si>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</si>
  <si>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</si>
  <si>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</si>
  <si>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</si>
  <si>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</si>
  <si>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</si>
  <si>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</si>
  <si>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</si>
  <si>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</si>
  <si>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</si>
  <si>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</si>
  <si>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</si>
  <si>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</si>
  <si>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</si>
  <si>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</si>
  <si>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</si>
  <si>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</si>
  <si>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</si>
  <si>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</si>
  <si>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</si>
  <si>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</si>
  <si>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</si>
  <si>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</si>
  <si>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</si>
  <si>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</si>
  <si>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</si>
  <si>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</si>
  <si>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</si>
  <si>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</si>
  <si>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</si>
  <si>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</si>
  <si>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</si>
  <si>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</si>
  <si>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</si>
  <si>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</si>
  <si>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</si>
  <si>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</si>
  <si>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</si>
  <si>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</si>
  <si>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</si>
  <si>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</si>
  <si>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</si>
  <si>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</si>
  <si>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</si>
  <si>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</si>
  <si>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</si>
  <si>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</si>
  <si>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</si>
  <si>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</si>
  <si>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</si>
  <si>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</si>
  <si>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</si>
  <si>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</si>
  <si>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</si>
  <si>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</si>
  <si>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</si>
  <si>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</si>
  <si>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</si>
  <si>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</si>
  <si>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</si>
  <si>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</si>
  <si>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</si>
  <si>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</si>
  <si>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</si>
  <si>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</si>
  <si>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</si>
  <si>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</si>
  <si>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</si>
  <si>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</si>
  <si>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</si>
  <si>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</si>
  <si>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</si>
  <si>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</si>
  <si>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</si>
  <si>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</si>
  <si>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</si>
  <si>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</si>
  <si>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</si>
  <si>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</si>
  <si>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</si>
  <si>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</si>
  <si>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</si>
  <si>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</si>
  <si>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</si>
  <si>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</si>
  <si>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</si>
  <si>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</si>
  <si>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</si>
  <si>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</si>
  <si>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</si>
  <si>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</si>
  <si>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</si>
  <si>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</si>
  <si>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</si>
  <si>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</si>
  <si>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</si>
  <si>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</si>
  <si>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</si>
  <si>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</si>
  <si>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</si>
  <si>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</si>
  <si>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</si>
  <si>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</si>
  <si>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</si>
  <si>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</si>
  <si>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</si>
  <si>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</si>
  <si>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</si>
  <si>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</si>
  <si>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</si>
  <si>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</si>
  <si>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</si>
  <si>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</si>
  <si>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</si>
  <si>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</si>
  <si>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</si>
  <si>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</si>
  <si>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</si>
  <si>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</si>
  <si>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</si>
  <si>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</si>
  <si>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</si>
  <si>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</si>
  <si>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</si>
  <si>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</si>
  <si>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</si>
  <si>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</si>
  <si>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</si>
  <si>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</si>
  <si>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</si>
  <si>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</si>
  <si>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</si>
  <si>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</si>
  <si>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</si>
  <si>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</si>
  <si>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</si>
  <si>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</si>
  <si>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</si>
  <si>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</si>
  <si>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</si>
  <si>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</si>
  <si>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</si>
  <si>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</si>
  <si>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</si>
  <si>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</si>
  <si>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</si>
  <si>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</si>
  <si>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</si>
  <si>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</si>
  <si>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</si>
  <si>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</si>
  <si>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</si>
  <si>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</si>
  <si>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</si>
  <si>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</si>
  <si>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</si>
  <si>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</si>
  <si>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</si>
  <si>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</si>
  <si>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</si>
  <si>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</si>
  <si>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</si>
  <si>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</si>
  <si>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</si>
  <si>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</si>
  <si>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</si>
  <si>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</si>
  <si>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</si>
  <si>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</si>
  <si>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</si>
  <si>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</si>
  <si>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</si>
  <si>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</si>
  <si>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</si>
  <si>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</si>
  <si>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</si>
  <si>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</si>
  <si>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</si>
  <si>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</si>
  <si>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</si>
  <si>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</si>
  <si>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</si>
  <si>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</si>
  <si>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</si>
  <si>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</si>
  <si>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</si>
  <si>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</si>
  <si>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</si>
  <si>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</si>
  <si>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</si>
  <si>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</si>
  <si>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</si>
  <si>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</si>
  <si>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</si>
  <si>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</si>
  <si>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</si>
  <si>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</si>
  <si>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</si>
  <si>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</si>
  <si>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</si>
  <si>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</si>
  <si>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</si>
  <si>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</si>
  <si>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</si>
  <si>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</si>
  <si>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</si>
  <si>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</si>
  <si>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</si>
  <si>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</si>
  <si>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</si>
  <si>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</si>
  <si>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</si>
  <si>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</si>
  <si>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</si>
  <si>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</si>
  <si>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</si>
  <si>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</si>
  <si>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</si>
  <si>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</si>
  <si>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</si>
  <si>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</si>
  <si>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</si>
  <si>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</si>
  <si>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</si>
  <si>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</si>
  <si>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</si>
  <si>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</si>
  <si>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</si>
  <si>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</si>
  <si>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</si>
  <si>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</si>
  <si>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</si>
  <si>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</si>
  <si>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</si>
  <si>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</si>
  <si>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</si>
  <si>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</si>
  <si>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</si>
  <si>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</si>
  <si>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</si>
  <si>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</si>
  <si>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</si>
  <si>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</si>
  <si>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</si>
  <si>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</si>
  <si>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</si>
  <si>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</si>
  <si>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</si>
  <si>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</si>
  <si>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</si>
  <si>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</si>
  <si>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</si>
  <si>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</si>
  <si>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</si>
  <si>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</si>
  <si>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</si>
  <si>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</si>
  <si>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</si>
  <si>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</si>
  <si>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</si>
  <si>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</si>
  <si>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</si>
  <si>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</si>
  <si>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</si>
  <si>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</si>
  <si>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</si>
  <si>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</si>
  <si>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</si>
  <si>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</si>
  <si>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</si>
  <si>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</si>
  <si>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</si>
  <si>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</si>
  <si>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</si>
  <si>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</si>
  <si>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</si>
  <si>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</si>
  <si>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</si>
  <si>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</si>
  <si>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</si>
  <si>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</si>
  <si>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</si>
  <si>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</si>
  <si>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</si>
  <si>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</si>
  <si>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</si>
  <si>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</si>
  <si>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</si>
  <si>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</si>
  <si>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</si>
  <si>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</si>
  <si>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</si>
  <si>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</si>
  <si>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</si>
  <si>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</si>
  <si>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</si>
  <si>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</si>
  <si>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</si>
  <si>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</si>
  <si>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</si>
  <si>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</si>
  <si>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</si>
  <si>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</si>
  <si>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</si>
  <si>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</si>
  <si>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</si>
  <si>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</si>
  <si>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</si>
  <si>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</si>
  <si>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</si>
  <si>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</si>
  <si>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</si>
  <si>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</si>
  <si>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</si>
  <si>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</si>
  <si>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</si>
  <si>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</si>
  <si>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</si>
  <si>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</si>
  <si>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</si>
  <si>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</si>
  <si>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</si>
  <si>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</si>
  <si>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</si>
  <si>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</si>
  <si>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</si>
  <si>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</si>
  <si>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</si>
  <si>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</si>
  <si>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</si>
  <si>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</si>
  <si>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</si>
  <si>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</si>
  <si>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</si>
  <si>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</si>
  <si>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</si>
  <si>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</si>
  <si>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</si>
  <si>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</si>
  <si>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</si>
  <si>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</si>
  <si>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</si>
  <si>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</si>
  <si>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</si>
  <si>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</si>
  <si>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</si>
  <si>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</si>
  <si>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</si>
  <si>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</si>
  <si>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</si>
  <si>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</si>
  <si>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</si>
  <si>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</si>
  <si>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</si>
  <si>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</si>
  <si>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</si>
  <si>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</si>
  <si>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</si>
  <si>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</si>
  <si>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</si>
  <si>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</si>
  <si>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</si>
  <si>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</si>
  <si>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</si>
  <si>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</si>
  <si>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</si>
  <si>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</si>
  <si>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</si>
  <si>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</si>
  <si>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</si>
  <si>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</si>
  <si>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</si>
  <si>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</si>
  <si>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</si>
  <si>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</si>
  <si>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</si>
  <si>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</si>
  <si>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</si>
  <si>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</si>
  <si>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</si>
  <si>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</si>
  <si>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</si>
  <si>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</si>
  <si>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</si>
  <si>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</si>
  <si>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</si>
  <si>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</si>
  <si>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</si>
  <si>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</si>
  <si>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</si>
  <si>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</si>
  <si>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</si>
  <si>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</si>
  <si>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</si>
  <si>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</si>
  <si>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</si>
  <si>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</si>
  <si>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</si>
  <si>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</si>
  <si>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</si>
  <si>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</si>
  <si>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</si>
  <si>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</si>
  <si>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</si>
  <si>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</si>
  <si>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</si>
  <si>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</si>
  <si>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</si>
  <si>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</si>
  <si>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</si>
  <si>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</si>
  <si>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</si>
  <si>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</si>
  <si>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</si>
  <si>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</si>
  <si>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</si>
  <si>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</si>
  <si>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</si>
  <si>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</si>
  <si>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</si>
  <si>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</si>
  <si>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</si>
  <si>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</si>
  <si>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</si>
  <si>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</si>
  <si>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</si>
  <si>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</si>
  <si>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</si>
  <si>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</si>
  <si>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</si>
  <si>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</si>
  <si>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</si>
  <si>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</si>
  <si>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</si>
  <si>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</si>
  <si>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</si>
  <si>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</si>
  <si>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</si>
  <si>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</si>
  <si>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</si>
  <si>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</si>
  <si>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</si>
  <si>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</si>
  <si>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</si>
  <si>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</si>
  <si>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</si>
  <si>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</si>
  <si>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</si>
  <si>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</si>
  <si>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</si>
  <si>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</si>
  <si>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</si>
  <si>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</si>
  <si>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</si>
  <si>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</si>
  <si>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</si>
  <si>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</si>
  <si>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</si>
  <si>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</si>
  <si>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</si>
  <si>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</si>
  <si>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</si>
  <si>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</si>
  <si>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</si>
  <si>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</si>
  <si>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</si>
  <si>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</si>
  <si>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</si>
  <si>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</si>
  <si>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</si>
  <si>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</si>
  <si>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</si>
  <si>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</si>
  <si>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</si>
  <si>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</si>
  <si>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</si>
  <si>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</si>
  <si>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</si>
  <si>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</si>
  <si>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</si>
  <si>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</si>
  <si>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</si>
  <si>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</si>
  <si>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</si>
  <si>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</si>
  <si>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</si>
  <si>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</si>
  <si>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</si>
  <si>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</si>
  <si>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</si>
  <si>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</si>
  <si>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</si>
  <si>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</si>
  <si>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</si>
  <si>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</si>
  <si>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</si>
  <si>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</si>
  <si>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</si>
  <si>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</si>
  <si>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</si>
  <si>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</si>
  <si>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</si>
  <si>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</si>
  <si>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</si>
  <si>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</si>
  <si>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</si>
  <si>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</si>
  <si>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</si>
  <si>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</si>
  <si>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</si>
  <si>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</si>
  <si>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</si>
  <si>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</si>
  <si>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</si>
  <si>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</si>
  <si>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</si>
  <si>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</si>
  <si>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</si>
  <si>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</si>
  <si>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</si>
  <si>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</si>
  <si>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</si>
  <si>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</si>
  <si>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</si>
  <si>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</si>
  <si>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</si>
  <si>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</si>
  <si>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</si>
  <si>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</si>
  <si>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</si>
  <si>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</si>
  <si>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</si>
  <si>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</si>
  <si>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</si>
  <si>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</si>
  <si>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</si>
  <si>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</si>
  <si>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</si>
  <si>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</si>
  <si>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</si>
  <si>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</si>
  <si>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</si>
  <si>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</si>
  <si>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</si>
  <si>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</si>
  <si>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</si>
  <si>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</si>
  <si>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</si>
  <si>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</si>
  <si>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</si>
  <si>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</si>
  <si>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</si>
  <si>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</si>
  <si>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</si>
  <si>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</si>
  <si>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</si>
  <si>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</si>
  <si>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</si>
  <si>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</si>
  <si>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</si>
  <si>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</si>
  <si>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</si>
  <si>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</si>
  <si>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</si>
  <si>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</si>
  <si>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</si>
  <si>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</si>
  <si>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</si>
  <si>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</si>
  <si>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</si>
  <si>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</si>
  <si>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</si>
  <si>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</si>
  <si>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</si>
  <si>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</si>
  <si>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</si>
  <si>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</si>
  <si>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</si>
  <si>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</si>
  <si>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</si>
  <si>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</si>
  <si>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</si>
  <si>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</si>
  <si>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</si>
  <si>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</si>
  <si>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</si>
  <si>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</si>
  <si>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</si>
  <si>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</si>
  <si>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</si>
  <si>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</si>
  <si>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</si>
  <si>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</si>
  <si>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</si>
  <si>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</si>
  <si>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</si>
  <si>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</si>
  <si>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</si>
  <si>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</si>
  <si>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</si>
  <si>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</si>
  <si>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</si>
  <si>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</si>
  <si>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</si>
  <si>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</si>
  <si>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</si>
  <si>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</si>
  <si>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</si>
  <si>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</si>
  <si>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</si>
  <si>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</si>
  <si>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</si>
  <si>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</si>
  <si>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</si>
  <si>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</si>
  <si>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</si>
  <si>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</si>
  <si>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</si>
  <si>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</si>
  <si>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</si>
  <si>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</si>
  <si>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</si>
  <si>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</si>
  <si>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</si>
  <si>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</si>
  <si>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</si>
  <si>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</si>
  <si>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</si>
  <si>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</si>
  <si>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</si>
  <si>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</si>
  <si>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</si>
  <si>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</si>
  <si>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</si>
  <si>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</si>
  <si>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</si>
  <si>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</si>
  <si>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</si>
  <si>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</si>
  <si>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</si>
  <si>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</si>
  <si>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</si>
  <si>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</si>
  <si>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</si>
  <si>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</si>
  <si>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</si>
  <si>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</si>
  <si>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</si>
  <si>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</si>
  <si>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</si>
  <si>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</si>
  <si>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</si>
  <si>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</si>
  <si>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</si>
  <si>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</si>
  <si>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</si>
  <si>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</si>
  <si>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</si>
  <si>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</si>
  <si>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</si>
  <si>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</si>
  <si>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</si>
  <si>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</si>
  <si>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</si>
  <si>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</si>
  <si>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</si>
  <si>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</si>
  <si>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</si>
  <si>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</si>
  <si>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</si>
  <si>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</si>
  <si>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</si>
  <si>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</si>
  <si>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</si>
  <si>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</si>
  <si>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</si>
  <si>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</si>
  <si>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</si>
  <si>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</si>
  <si>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</si>
  <si>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</si>
  <si>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</si>
  <si>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</si>
  <si>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</si>
  <si>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</si>
  <si>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</si>
  <si>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</si>
  <si>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</si>
  <si>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</si>
  <si>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</si>
  <si>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</si>
  <si>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</si>
  <si>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</si>
  <si>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</si>
  <si>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</si>
  <si>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</si>
  <si>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</si>
  <si>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</si>
  <si>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</si>
  <si>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</si>
  <si>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</si>
  <si>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</si>
  <si>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</si>
  <si>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</si>
  <si>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</si>
  <si>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</si>
  <si>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</si>
  <si>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</si>
  <si>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</si>
  <si>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</si>
  <si>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</si>
  <si>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</si>
  <si>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</si>
  <si>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</si>
  <si>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</si>
  <si>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</si>
  <si>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</si>
  <si>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</si>
  <si>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</si>
  <si>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</si>
  <si>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</si>
  <si>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</si>
  <si>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</si>
  <si>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</si>
  <si>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</si>
  <si>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</si>
  <si>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</si>
  <si>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</si>
  <si>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</si>
  <si>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</si>
  <si>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</si>
  <si>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</si>
  <si>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</si>
  <si>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</si>
  <si>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</si>
  <si>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</si>
  <si>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</si>
  <si>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</si>
  <si>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</si>
  <si>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</si>
  <si>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</si>
  <si>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</si>
  <si>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</si>
  <si>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</si>
  <si>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</si>
  <si>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</si>
  <si>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</si>
  <si>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</si>
  <si>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</si>
  <si>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</si>
  <si>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</si>
  <si>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</si>
  <si>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</si>
  <si>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</si>
  <si>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</si>
  <si>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</si>
  <si>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</si>
  <si>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</si>
  <si>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</si>
  <si>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</si>
  <si>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</si>
  <si>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</si>
  <si>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</si>
  <si>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</si>
  <si>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</si>
  <si>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</si>
  <si>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</si>
  <si>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</si>
  <si>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</si>
  <si>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</si>
  <si>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</si>
  <si>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</si>
  <si>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</si>
  <si>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</si>
  <si>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</si>
  <si>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</si>
  <si>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</si>
  <si>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</si>
  <si>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</si>
  <si>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</si>
  <si>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</si>
  <si>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</si>
  <si>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</si>
  <si>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</si>
  <si>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</si>
  <si>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</si>
  <si>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</si>
  <si>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</si>
  <si>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</si>
  <si>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</si>
  <si>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</si>
  <si>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</si>
  <si>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</si>
  <si>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</si>
  <si>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</si>
  <si>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</si>
  <si>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</si>
  <si>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</si>
  <si>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</si>
  <si>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</si>
  <si>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</si>
  <si>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</si>
  <si>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</si>
  <si>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</si>
  <si>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</si>
  <si>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</si>
  <si>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</si>
  <si>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</si>
  <si>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</si>
  <si>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</si>
  <si>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</si>
  <si>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</si>
  <si>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</si>
  <si>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</si>
  <si>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</si>
  <si>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</si>
  <si>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</si>
  <si>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</si>
  <si>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</si>
  <si>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</si>
  <si>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</si>
  <si>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</si>
  <si>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</si>
  <si>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</si>
  <si>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</si>
  <si>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</si>
  <si>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</si>
  <si>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</si>
  <si>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</si>
  <si>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</si>
  <si>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</si>
  <si>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</si>
  <si>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</si>
  <si>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</si>
  <si>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</si>
  <si>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</si>
  <si>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</si>
  <si>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</si>
  <si>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</si>
  <si>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</si>
  <si>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</si>
  <si>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</si>
  <si>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</si>
  <si>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</si>
  <si>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</si>
  <si>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</si>
  <si>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</si>
  <si>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</si>
  <si>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</si>
  <si>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</si>
  <si>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</si>
  <si>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</si>
  <si>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</si>
  <si>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</si>
  <si>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</si>
  <si>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</si>
  <si>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</si>
  <si>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</si>
  <si>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</si>
  <si>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</si>
  <si>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</si>
  <si>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</si>
  <si>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</si>
  <si>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</si>
  <si>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</si>
  <si>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</si>
  <si>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</si>
  <si>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</si>
  <si>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</si>
  <si>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</si>
  <si>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</si>
  <si>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</si>
  <si>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</si>
  <si>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</si>
  <si>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</si>
  <si>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</si>
  <si>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</si>
  <si>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</si>
  <si>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</si>
  <si>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</si>
  <si>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</si>
  <si>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</si>
  <si>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</si>
  <si>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</si>
  <si>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</si>
  <si>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</si>
  <si>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</si>
  <si>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</si>
  <si>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</si>
  <si>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</si>
  <si>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</si>
  <si>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</si>
  <si>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</si>
  <si>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</si>
  <si>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</si>
  <si>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</si>
  <si>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</si>
  <si>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</si>
  <si>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</si>
  <si>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</si>
  <si>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</si>
  <si>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</si>
  <si>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</si>
  <si>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</si>
  <si>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</si>
  <si>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</si>
  <si>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</si>
  <si>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</si>
  <si>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</si>
  <si>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</si>
  <si>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</si>
  <si>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</si>
  <si>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</si>
  <si>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</si>
  <si>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</si>
  <si>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</si>
  <si>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</si>
  <si>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</si>
  <si>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</si>
  <si>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</si>
  <si>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</si>
  <si>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</si>
  <si>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</si>
  <si>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</si>
  <si>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</si>
  <si>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</si>
  <si>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</si>
  <si>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</si>
  <si>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</si>
  <si>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</si>
  <si>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</si>
  <si>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</si>
  <si>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</si>
  <si>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</si>
  <si>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</si>
  <si>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</si>
  <si>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</si>
  <si>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</si>
  <si>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</si>
  <si>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</si>
  <si>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</si>
  <si>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</si>
  <si>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</si>
  <si>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</si>
  <si>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</si>
  <si>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</si>
  <si>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</si>
  <si>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</si>
  <si>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</si>
  <si>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</si>
  <si>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</si>
  <si>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</si>
  <si>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</si>
  <si>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</si>
  <si>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</si>
  <si>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</si>
  <si>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</si>
  <si>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</si>
  <si>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</si>
  <si>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</si>
  <si>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</si>
  <si>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</si>
  <si>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</si>
  <si>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</si>
  <si>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</si>
  <si>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</si>
  <si>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</si>
  <si>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</si>
  <si>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</si>
  <si>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</si>
  <si>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</si>
  <si>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</si>
  <si>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</si>
  <si>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</si>
  <si>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</si>
  <si>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</si>
  <si>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</si>
  <si>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</si>
  <si>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</si>
  <si>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</si>
  <si>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</si>
  <si>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</si>
  <si>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</si>
  <si>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</si>
  <si>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</si>
  <si>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</si>
  <si>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</si>
  <si>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</si>
  <si>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</si>
  <si>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</si>
  <si>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</si>
  <si>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</si>
  <si>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</si>
  <si>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</si>
  <si>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</si>
  <si>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</si>
  <si>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</si>
  <si>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</si>
  <si>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</si>
  <si>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</si>
  <si>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</si>
  <si>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</si>
  <si>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</si>
  <si>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</si>
  <si>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</si>
  <si>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</si>
  <si>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</si>
  <si>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</si>
  <si>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</si>
  <si>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</si>
  <si>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</si>
  <si>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</si>
  <si>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</si>
  <si>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</si>
  <si>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</si>
  <si>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</si>
  <si>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</si>
  <si>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</si>
  <si>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</si>
  <si>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</si>
  <si>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</si>
  <si>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</si>
  <si>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</si>
  <si>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</si>
  <si>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</si>
  <si>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</si>
  <si>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</si>
  <si>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</si>
  <si>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</si>
  <si>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</si>
  <si>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</si>
  <si>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</si>
  <si>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</si>
  <si>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</si>
  <si>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</si>
  <si>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</si>
  <si>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</si>
  <si>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</si>
  <si>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</si>
  <si>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</si>
  <si>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</si>
  <si>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</si>
  <si>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</si>
  <si>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</si>
  <si>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</si>
  <si>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</si>
  <si>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</si>
  <si>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</si>
  <si>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</si>
  <si>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</si>
  <si>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</si>
  <si>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</si>
  <si>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</si>
  <si>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</si>
  <si>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</si>
  <si>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</si>
  <si>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</si>
  <si>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</si>
  <si>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</si>
  <si>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</si>
  <si>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</si>
  <si>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</si>
  <si>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</si>
  <si>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</si>
  <si>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</si>
  <si>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</si>
  <si>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</si>
  <si>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</si>
  <si>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</si>
  <si>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</si>
  <si>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</si>
  <si>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</si>
  <si>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</si>
  <si>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</si>
  <si>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</si>
  <si>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</si>
  <si>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</si>
  <si>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</si>
  <si>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</si>
  <si>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</si>
  <si>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</si>
  <si>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</si>
  <si>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</si>
  <si>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</si>
  <si>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</si>
  <si>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</si>
  <si>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</si>
  <si>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</si>
  <si>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</si>
  <si>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</si>
  <si>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</si>
  <si>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</si>
  <si>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</si>
  <si>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</si>
  <si>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</si>
  <si>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</si>
  <si>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</si>
  <si>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</si>
  <si>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</si>
  <si>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</si>
  <si>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</si>
  <si>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</si>
  <si>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</si>
  <si>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</si>
  <si>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</si>
  <si>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</si>
  <si>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</si>
  <si>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</si>
  <si>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</si>
  <si>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</si>
  <si>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</si>
  <si>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</si>
  <si>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</si>
  <si>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</si>
  <si>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</si>
  <si>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</si>
  <si>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</si>
  <si>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</si>
  <si>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</si>
  <si>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</si>
  <si>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</si>
  <si>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</si>
  <si>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</si>
  <si>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</si>
  <si>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</si>
  <si>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</si>
  <si>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</si>
  <si>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</si>
  <si>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</si>
  <si>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</si>
  <si>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</si>
  <si>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</si>
  <si>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</si>
  <si>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</si>
  <si>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</si>
  <si>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</si>
  <si>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</si>
  <si>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</si>
  <si>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</si>
  <si>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</si>
  <si>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</si>
  <si>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</si>
  <si>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</si>
  <si>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</si>
  <si>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</si>
  <si>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</si>
  <si>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</si>
  <si>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</si>
  <si>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</si>
  <si>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</si>
  <si>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</si>
  <si>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</si>
  <si>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</si>
  <si>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</si>
  <si>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</si>
  <si>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</si>
  <si>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</si>
  <si>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</si>
  <si>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</si>
  <si>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</si>
  <si>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</si>
  <si>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</si>
  <si>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</si>
  <si>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</si>
  <si>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</si>
  <si>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</si>
  <si>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</si>
  <si>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</si>
  <si>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</si>
  <si>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</si>
  <si>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</si>
  <si>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</si>
  <si>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</si>
  <si>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</si>
  <si>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</si>
  <si>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</si>
  <si>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</si>
  <si>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</si>
  <si>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</si>
  <si>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</si>
  <si>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</si>
  <si>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</si>
  <si>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</si>
  <si>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</si>
  <si>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</si>
  <si>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</si>
  <si>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</si>
  <si>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</si>
  <si>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</si>
  <si>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</si>
  <si>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</si>
  <si>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</si>
  <si>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</si>
  <si>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</si>
  <si>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</si>
  <si>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</si>
  <si>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</si>
  <si>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</si>
  <si>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</si>
  <si>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</si>
  <si>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</si>
  <si>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</si>
  <si>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</si>
  <si>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</si>
  <si>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</si>
  <si>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</si>
  <si>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</si>
  <si>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</si>
  <si>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</si>
  <si>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</si>
  <si>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</si>
  <si>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</si>
  <si>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</si>
  <si>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</si>
  <si>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</si>
  <si>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</si>
  <si>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</si>
  <si>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</si>
  <si>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</si>
  <si>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</si>
  <si>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</si>
  <si>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</si>
  <si>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</si>
  <si>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</si>
  <si>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</si>
  <si>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</si>
  <si>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</si>
  <si>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</si>
  <si>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</si>
  <si>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</si>
  <si>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</si>
  <si>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</si>
  <si>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</si>
  <si>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</si>
  <si>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</si>
  <si>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</si>
  <si>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</si>
  <si>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</si>
  <si>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</si>
  <si>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</si>
  <si>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</si>
  <si>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</si>
  <si>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</si>
  <si>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</si>
  <si>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</si>
  <si>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</si>
  <si>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</si>
  <si>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</si>
  <si>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</si>
  <si>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</si>
  <si>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</si>
  <si>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</si>
  <si>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</si>
  <si>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</si>
  <si>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</si>
  <si>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</si>
  <si>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</si>
  <si>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</si>
  <si>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</si>
  <si>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</si>
  <si>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</si>
  <si>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</si>
  <si>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</si>
  <si>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</si>
  <si>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</si>
  <si>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</si>
  <si>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</si>
  <si>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</si>
  <si>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</si>
  <si>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</si>
  <si>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</si>
  <si>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</si>
  <si>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</si>
  <si>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</si>
  <si>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</si>
  <si>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</si>
  <si>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</si>
  <si>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</si>
  <si>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</si>
  <si>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</si>
  <si>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</si>
  <si>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</si>
  <si>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</si>
  <si>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</si>
  <si>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</si>
  <si>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</si>
  <si>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</si>
  <si>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</si>
  <si>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</si>
  <si>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</si>
  <si>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</si>
  <si>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</si>
  <si>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</si>
  <si>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</si>
  <si>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</si>
  <si>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</si>
  <si>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</si>
  <si>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</si>
  <si>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</si>
  <si>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</si>
  <si>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</si>
  <si>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</si>
  <si>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</si>
  <si>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</si>
  <si>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</si>
  <si>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</si>
  <si>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</si>
  <si>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</si>
  <si>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</si>
  <si>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</si>
  <si>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</si>
  <si>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</si>
  <si>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</si>
  <si>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</si>
  <si>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</si>
  <si>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</si>
  <si>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</si>
  <si>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</si>
  <si>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</si>
  <si>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</si>
  <si>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</si>
  <si>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</si>
  <si>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</si>
  <si>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</si>
  <si>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</si>
  <si>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</si>
  <si>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</si>
  <si>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</si>
  <si>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</si>
  <si>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</si>
  <si>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</si>
  <si>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</si>
  <si>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</si>
  <si>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</si>
  <si>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</si>
  <si>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</si>
  <si>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</si>
  <si>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</si>
  <si>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</si>
  <si>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</si>
  <si>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</si>
  <si>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</si>
  <si>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</si>
  <si>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</si>
  <si>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</si>
  <si>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</si>
  <si>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</si>
  <si>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</si>
  <si>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</si>
  <si>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</si>
  <si>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</si>
  <si>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</si>
  <si>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</si>
  <si>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</si>
  <si>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</si>
  <si>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</si>
  <si>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</si>
  <si>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</si>
  <si>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</si>
  <si>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</si>
  <si>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</si>
  <si>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</si>
  <si>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</si>
  <si>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</si>
  <si>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</si>
  <si>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</si>
  <si>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</si>
  <si>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</si>
  <si>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</si>
  <si>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</si>
  <si>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</si>
  <si>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</si>
  <si>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</si>
  <si>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</si>
  <si>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</si>
  <si>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</si>
  <si>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</si>
  <si>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</si>
  <si>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</si>
  <si>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</si>
  <si>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</si>
  <si>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</si>
  <si>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</si>
  <si>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</si>
  <si>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</si>
  <si>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</si>
  <si>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</si>
  <si>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</si>
  <si>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</si>
  <si>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</si>
  <si>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</si>
  <si>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</si>
  <si>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</si>
  <si>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</si>
  <si>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</si>
  <si>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</si>
  <si>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</si>
  <si>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</si>
  <si>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</si>
  <si>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</si>
  <si>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</si>
  <si>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</si>
  <si>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</si>
  <si>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</si>
  <si>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</si>
  <si>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</si>
  <si>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</si>
  <si>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</si>
  <si>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</si>
  <si>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</si>
  <si>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</si>
  <si>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</si>
  <si>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</si>
  <si>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</si>
  <si>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</si>
  <si>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</si>
  <si>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</si>
  <si>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</si>
  <si>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</si>
  <si>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</si>
  <si>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</si>
  <si>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</si>
  <si>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</si>
  <si>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</si>
  <si>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</si>
  <si>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</si>
  <si>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</si>
  <si>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</si>
  <si>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</si>
  <si>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</si>
  <si>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</si>
  <si>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</si>
  <si>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</si>
  <si>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</si>
  <si>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</si>
  <si>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</si>
  <si>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</si>
  <si>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</si>
  <si>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</si>
  <si>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</si>
  <si>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</si>
  <si>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</si>
  <si>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</si>
  <si>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</si>
  <si>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</si>
  <si>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</si>
  <si>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</si>
  <si>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</si>
  <si>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</si>
  <si>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</si>
  <si>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</si>
  <si>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</si>
  <si>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</si>
  <si>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</si>
  <si>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</si>
  <si>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</si>
  <si>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</si>
  <si>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</si>
  <si>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</si>
  <si>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</si>
  <si>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</si>
  <si>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</si>
  <si>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</si>
  <si>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</si>
  <si>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</si>
  <si>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</si>
  <si>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</si>
  <si>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</si>
  <si>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</si>
  <si>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</si>
  <si>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</si>
  <si>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</si>
  <si>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</si>
  <si>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</si>
  <si>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</si>
  <si>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</si>
  <si>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</si>
  <si>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</si>
  <si>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</si>
  <si>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</si>
  <si>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</si>
  <si>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</si>
  <si>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</si>
  <si>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</si>
  <si>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</si>
  <si>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</si>
  <si>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</si>
  <si>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</si>
  <si>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</si>
  <si>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</si>
  <si>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</si>
  <si>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</si>
  <si>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</si>
  <si>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</si>
  <si>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</si>
  <si>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</si>
  <si>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</si>
  <si>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</si>
  <si>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</si>
  <si>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</si>
  <si>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</si>
  <si>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</si>
  <si>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</si>
  <si>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</si>
  <si>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</si>
  <si>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</si>
  <si>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</si>
  <si>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</si>
  <si>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</si>
  <si>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</si>
  <si>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</si>
  <si>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</si>
  <si>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</si>
  <si>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</si>
  <si>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</si>
  <si>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</si>
  <si>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</si>
  <si>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</si>
  <si>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</si>
  <si>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</si>
  <si>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</si>
  <si>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</si>
  <si>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</si>
  <si>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</si>
  <si>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</si>
  <si>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</si>
  <si>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</si>
  <si>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</si>
  <si>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</si>
  <si>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</si>
  <si>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</si>
  <si>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</si>
  <si>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</si>
  <si>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</si>
  <si>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</si>
  <si>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</si>
  <si>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</si>
  <si>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</si>
  <si>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</si>
  <si>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</si>
  <si>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</si>
  <si>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</si>
  <si>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</si>
  <si>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</si>
  <si>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</si>
  <si>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</si>
  <si>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</si>
  <si>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</si>
  <si>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</si>
  <si>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</si>
  <si>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</si>
  <si>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</si>
  <si>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</si>
  <si>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</si>
  <si>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</si>
  <si>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</si>
  <si>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</si>
  <si>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</si>
  <si>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</si>
  <si>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</si>
  <si>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</si>
  <si>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</si>
  <si>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</si>
  <si>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</si>
  <si>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</si>
  <si>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</si>
  <si>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</si>
  <si>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</si>
  <si>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</si>
  <si>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</si>
  <si>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</si>
  <si>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</si>
  <si>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</si>
  <si>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</si>
  <si>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</si>
  <si>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</si>
  <si>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</si>
  <si>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</si>
  <si>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</si>
  <si>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</si>
  <si>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</si>
  <si>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</si>
  <si>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</si>
  <si>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</si>
  <si>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</si>
  <si>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</si>
  <si>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</si>
  <si>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</si>
  <si>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</si>
  <si>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</si>
  <si>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</si>
  <si>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</si>
  <si>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</si>
  <si>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</si>
  <si>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</si>
  <si>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</si>
  <si>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</si>
  <si>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</si>
  <si>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</si>
  <si>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</si>
  <si>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</si>
  <si>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</si>
  <si>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</si>
  <si>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</si>
  <si>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</si>
  <si>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</si>
  <si>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</si>
  <si>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</si>
  <si>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</si>
  <si>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</si>
  <si>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</si>
  <si>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</si>
  <si>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</si>
  <si>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</si>
  <si>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</si>
  <si>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</si>
  <si>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</si>
  <si>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</si>
  <si>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</si>
  <si>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</si>
  <si>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</si>
  <si>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</si>
  <si>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</si>
  <si>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</si>
  <si>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</si>
  <si>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</si>
  <si>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</si>
  <si>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</si>
  <si>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</si>
  <si>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</si>
  <si>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</si>
  <si>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</si>
  <si>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</si>
  <si>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</si>
  <si>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</si>
  <si>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</si>
  <si>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</si>
  <si>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</si>
  <si>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</si>
  <si>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</si>
  <si>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</si>
  <si>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</si>
  <si>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</si>
  <si>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</si>
  <si>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</si>
  <si>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</si>
  <si>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</si>
  <si>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</si>
  <si>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</si>
  <si>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</si>
  <si>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</si>
  <si>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</si>
  <si>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</si>
  <si>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</si>
  <si>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</si>
  <si>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</si>
  <si>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</si>
  <si>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</si>
  <si>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</si>
  <si>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</si>
  <si>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</si>
  <si>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</si>
  <si>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</si>
  <si>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</si>
  <si>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</si>
  <si>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</si>
  <si>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</si>
  <si>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</si>
  <si>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</si>
  <si>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</si>
  <si>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</si>
  <si>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</si>
  <si>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</si>
  <si>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</si>
  <si>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</si>
  <si>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</si>
  <si>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</si>
  <si>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</si>
  <si>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</si>
  <si>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</si>
  <si>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</si>
  <si>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</si>
  <si>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</si>
  <si>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</si>
  <si>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</si>
  <si>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</si>
  <si>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</si>
  <si>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</si>
  <si>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</si>
  <si>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</si>
  <si>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</si>
  <si>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</si>
  <si>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</si>
  <si>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</si>
  <si>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</si>
  <si>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</si>
  <si>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</si>
  <si>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</si>
  <si>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</si>
  <si>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</si>
  <si>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</si>
  <si>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</si>
  <si>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</si>
  <si>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</si>
  <si>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</si>
  <si>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</si>
  <si>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</si>
  <si>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</si>
  <si>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</si>
  <si>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</si>
  <si>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</si>
  <si>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</si>
  <si>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</si>
  <si>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</si>
  <si>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</si>
  <si>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</si>
  <si>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</si>
  <si>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</si>
  <si>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</si>
  <si>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</si>
  <si>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</si>
  <si>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</si>
  <si>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</si>
  <si>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</si>
  <si>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</si>
  <si>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</si>
  <si>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</si>
  <si>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</si>
  <si>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</si>
  <si>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</si>
  <si>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</si>
  <si>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</si>
  <si>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</si>
  <si>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</si>
  <si>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</si>
  <si>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</si>
  <si>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</si>
  <si>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</si>
  <si>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</si>
  <si>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</si>
  <si>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</si>
  <si>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</si>
  <si>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</si>
  <si>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</si>
  <si>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</si>
  <si>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</si>
  <si>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</si>
  <si>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</si>
  <si>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</si>
  <si>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</si>
  <si>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</si>
  <si>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</si>
  <si>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</si>
  <si>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</si>
  <si>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</si>
  <si>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</si>
  <si>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</si>
  <si>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</si>
  <si>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</si>
  <si>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</si>
  <si>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</si>
  <si>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</si>
  <si>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</si>
  <si>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</si>
  <si>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</si>
  <si>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</si>
  <si>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</si>
  <si>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</si>
  <si>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</si>
  <si>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</si>
  <si>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</si>
  <si>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</si>
  <si>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</si>
  <si>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</si>
  <si>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</si>
  <si>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</si>
  <si>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</si>
  <si>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</si>
  <si>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</si>
  <si>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</si>
  <si>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</si>
  <si>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</si>
  <si>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</si>
  <si>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</si>
  <si>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</si>
  <si>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</si>
  <si>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</si>
  <si>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</si>
  <si>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</si>
  <si>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</si>
  <si>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</si>
  <si>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</si>
  <si>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</si>
  <si>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</si>
  <si>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</si>
  <si>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</si>
  <si>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</si>
  <si>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</si>
  <si>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</si>
  <si>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</si>
  <si>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</si>
  <si>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</si>
  <si>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</si>
  <si>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</si>
  <si>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</si>
  <si>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</si>
  <si>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</si>
  <si>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</si>
  <si>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</si>
  <si>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</si>
  <si>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</si>
  <si>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</si>
  <si>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</si>
  <si>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</si>
  <si>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</si>
  <si>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</si>
  <si>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</si>
  <si>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</si>
  <si>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</si>
  <si>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</si>
  <si>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</si>
  <si>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</si>
  <si>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</si>
  <si>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</si>
  <si>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</si>
  <si>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</si>
  <si>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</si>
  <si>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</si>
  <si>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</si>
  <si>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</si>
  <si>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</si>
  <si>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</si>
  <si>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</si>
  <si>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</si>
  <si>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</si>
  <si>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</si>
  <si>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</si>
  <si>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</si>
  <si>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</si>
  <si>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</si>
  <si>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</si>
  <si>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</si>
  <si>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</si>
  <si>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</si>
  <si>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</si>
  <si>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</si>
  <si>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</si>
  <si>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</si>
  <si>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</si>
  <si>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</si>
  <si>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</si>
  <si>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</si>
  <si>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</si>
  <si>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</si>
  <si>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</si>
  <si>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</si>
  <si>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</si>
  <si>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</si>
  <si>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</si>
  <si>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</si>
  <si>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</si>
  <si>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</si>
  <si>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</si>
  <si>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</si>
  <si>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</si>
  <si>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</si>
  <si>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</si>
  <si>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</si>
  <si>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</si>
  <si>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</si>
  <si>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</si>
  <si>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</si>
  <si>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</si>
  <si>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</si>
  <si>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</si>
  <si>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</si>
  <si>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</si>
  <si>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</si>
  <si>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</si>
  <si>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</si>
  <si>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</si>
  <si>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</si>
  <si>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</si>
  <si>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</si>
  <si>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</si>
  <si>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</si>
  <si>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</si>
  <si>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</si>
  <si>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</si>
  <si>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</si>
  <si>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</si>
  <si>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</si>
  <si>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</si>
  <si>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</si>
  <si>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</si>
  <si>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</si>
  <si>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</si>
  <si>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</si>
  <si>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</si>
  <si>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</si>
  <si>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</si>
  <si>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</si>
  <si>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</si>
  <si>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</si>
  <si>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</si>
  <si>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</si>
  <si>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</si>
  <si>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</si>
  <si>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</si>
  <si>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</si>
  <si>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</si>
  <si>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</si>
  <si>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</si>
  <si>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</si>
  <si>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</si>
  <si>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</si>
  <si>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</si>
  <si>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</si>
  <si>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</si>
  <si>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</si>
  <si>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</si>
  <si>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</si>
  <si>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</si>
  <si>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</si>
  <si>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</si>
  <si>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</si>
  <si>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</si>
  <si>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</si>
  <si>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</si>
  <si>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</si>
  <si>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</si>
  <si>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</si>
  <si>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</si>
  <si>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</si>
  <si>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</si>
  <si>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</si>
  <si>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</si>
  <si>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</si>
  <si>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</si>
  <si>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</si>
  <si>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</si>
  <si>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</si>
  <si>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</si>
  <si>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</si>
  <si>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</si>
  <si>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</si>
  <si>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</si>
  <si>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</si>
  <si>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</si>
  <si>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</si>
  <si>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</si>
  <si>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</si>
  <si>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</si>
  <si>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</si>
  <si>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</si>
  <si>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</si>
  <si>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</si>
  <si>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</si>
  <si>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</si>
  <si>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</si>
  <si>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</si>
  <si>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</si>
  <si>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</si>
  <si>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</si>
  <si>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</si>
  <si>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</si>
  <si>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</si>
  <si>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</si>
  <si>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</si>
  <si>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</si>
  <si>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</si>
  <si>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</si>
  <si>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</si>
  <si>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</si>
  <si>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</si>
  <si>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</si>
  <si>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</si>
  <si>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</si>
  <si>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</si>
  <si>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</si>
  <si>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</si>
  <si>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</si>
  <si>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</si>
  <si>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</si>
  <si>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</si>
  <si>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</si>
  <si>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</si>
  <si>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</si>
  <si>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</si>
  <si>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</si>
  <si>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</si>
  <si>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</si>
  <si>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</si>
  <si>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</si>
  <si>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</si>
  <si>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</si>
  <si>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</si>
  <si>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</si>
  <si>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</si>
  <si>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</si>
  <si>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</si>
  <si>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</si>
  <si>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</si>
  <si>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</si>
  <si>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</si>
  <si>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</si>
  <si>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</si>
  <si>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</si>
  <si>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</si>
  <si>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</si>
  <si>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</si>
  <si>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</si>
  <si>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</si>
  <si>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</si>
  <si>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</si>
  <si>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</si>
  <si>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</si>
  <si>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</si>
  <si>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</si>
  <si>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</si>
  <si>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</si>
  <si>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</si>
  <si>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</si>
  <si>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</si>
  <si>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</si>
  <si>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</si>
  <si>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</si>
  <si>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</si>
  <si>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</si>
  <si>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</si>
  <si>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</si>
  <si>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</si>
  <si>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</si>
  <si>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</si>
  <si>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</si>
  <si>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</si>
  <si>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</si>
  <si>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</si>
  <si>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</si>
  <si>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</si>
  <si>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</si>
  <si>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</si>
  <si>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</si>
  <si>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</si>
  <si>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</si>
  <si>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</si>
  <si>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</si>
  <si>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</si>
  <si>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</si>
  <si>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</si>
  <si>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</si>
  <si>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</si>
  <si>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</si>
  <si>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</si>
  <si>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</si>
  <si>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</si>
  <si>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</si>
  <si>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</si>
  <si>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</si>
  <si>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</si>
  <si>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</si>
  <si>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</si>
  <si>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</si>
  <si>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</si>
  <si>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</si>
  <si>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</si>
  <si>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</si>
  <si>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</si>
  <si>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</si>
  <si>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</si>
  <si>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</si>
  <si>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</si>
  <si>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</si>
  <si>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</si>
  <si>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</si>
  <si>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</si>
  <si>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</si>
  <si>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</si>
  <si>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</si>
  <si>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</si>
  <si>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</si>
  <si>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</si>
  <si>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</si>
  <si>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</si>
  <si>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</si>
  <si>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</si>
  <si>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</si>
  <si>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</si>
  <si>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</si>
  <si>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</si>
  <si>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</si>
  <si>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</si>
  <si>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</si>
  <si>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</si>
  <si>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</si>
  <si>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</si>
  <si>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</si>
  <si>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</si>
  <si>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</si>
  <si>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</si>
  <si>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</si>
  <si>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</si>
  <si>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</si>
  <si>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</si>
  <si>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</si>
  <si>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</si>
  <si>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</si>
  <si>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</si>
  <si>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</si>
  <si>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</si>
  <si>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</si>
  <si>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</si>
  <si>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</si>
  <si>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</si>
  <si>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</si>
  <si>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</si>
  <si>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</si>
  <si>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</si>
  <si>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</si>
  <si>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</si>
  <si>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</si>
  <si>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</si>
  <si>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</si>
  <si>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</si>
  <si>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</si>
  <si>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</si>
  <si>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</si>
  <si>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</si>
  <si>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</si>
  <si>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</si>
  <si>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</si>
  <si>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</si>
  <si>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</si>
  <si>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</si>
  <si>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</si>
  <si>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</si>
  <si>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</si>
  <si>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</si>
  <si>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</si>
  <si>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</si>
  <si>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</si>
  <si>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</si>
  <si>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</si>
  <si>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</si>
  <si>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</si>
  <si>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</si>
  <si>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</si>
  <si>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</si>
  <si>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</si>
  <si>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</si>
  <si>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</si>
  <si>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</si>
  <si>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</si>
  <si>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</si>
  <si>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</si>
  <si>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</si>
  <si>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</si>
  <si>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</si>
  <si>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</si>
  <si>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</si>
  <si>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</si>
  <si>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</si>
  <si>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</si>
  <si>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</si>
  <si>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</si>
  <si>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</si>
  <si>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</si>
  <si>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</si>
  <si>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</si>
  <si>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</si>
  <si>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</si>
  <si>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</si>
  <si>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</si>
  <si>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</si>
  <si>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</si>
  <si>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</si>
  <si>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</si>
  <si>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</si>
  <si>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</si>
  <si>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</si>
  <si>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</si>
  <si>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</si>
  <si>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</si>
  <si>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</si>
  <si>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</si>
  <si>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</si>
  <si>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</si>
  <si>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</si>
  <si>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</si>
  <si>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</si>
  <si>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</si>
  <si>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</si>
  <si>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</si>
  <si>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</si>
  <si>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</si>
  <si>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</si>
  <si>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</si>
  <si>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</si>
  <si>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</si>
  <si>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</si>
  <si>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</si>
  <si>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</si>
  <si>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</si>
  <si>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</si>
  <si>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</si>
  <si>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</si>
  <si>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</si>
  <si>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</si>
  <si>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</si>
  <si>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</si>
  <si>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</si>
  <si>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</si>
  <si>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</si>
  <si>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</si>
  <si>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</si>
  <si>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</si>
  <si>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</si>
  <si>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</si>
  <si>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</si>
  <si>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</si>
  <si>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</si>
  <si>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</si>
  <si>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</si>
  <si>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</si>
  <si>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</si>
  <si>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</si>
  <si>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</si>
  <si>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</si>
  <si>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</si>
  <si>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</si>
  <si>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</si>
  <si>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</si>
  <si>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</si>
  <si>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</si>
  <si>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</si>
  <si>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</si>
  <si>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</si>
  <si>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</si>
  <si>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</si>
  <si>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</si>
  <si>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</si>
  <si>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</si>
  <si>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</si>
  <si>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</si>
  <si>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</si>
  <si>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</si>
  <si>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</si>
  <si>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</si>
  <si>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</si>
  <si>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</si>
  <si>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</si>
  <si>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</si>
  <si>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</si>
  <si>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</si>
  <si>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</si>
  <si>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</si>
  <si>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</si>
  <si>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</si>
  <si>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</si>
  <si>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</si>
  <si>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</si>
  <si>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</si>
  <si>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</si>
  <si>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</si>
  <si>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</si>
  <si>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</si>
  <si>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</si>
  <si>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</si>
  <si>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</si>
  <si>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</si>
  <si>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</si>
  <si>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</si>
  <si>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</si>
  <si>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</si>
  <si>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</si>
  <si>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</si>
  <si>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</si>
  <si>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</si>
  <si>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</si>
  <si>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</si>
  <si>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</si>
  <si>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</si>
  <si>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</si>
  <si>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</si>
  <si>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</si>
  <si>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</si>
  <si>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</si>
  <si>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</si>
  <si>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</si>
  <si>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</si>
  <si>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</si>
  <si>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</si>
  <si>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</si>
  <si>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</si>
  <si>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</si>
  <si>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</si>
  <si>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</si>
  <si>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</si>
  <si>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</si>
  <si>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</si>
  <si>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</si>
  <si>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</si>
  <si>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</si>
  <si>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</si>
  <si>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</si>
  <si>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</si>
  <si>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</si>
  <si>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</si>
  <si>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</si>
  <si>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</si>
  <si>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</si>
  <si>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</si>
  <si>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</si>
  <si>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</si>
  <si>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</si>
  <si>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</si>
  <si>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</si>
  <si>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</si>
  <si>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</si>
  <si>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</si>
  <si>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</si>
  <si>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</si>
  <si>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</si>
  <si>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</si>
  <si>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</si>
  <si>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</si>
  <si>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</si>
  <si>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</si>
  <si>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</si>
  <si>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</si>
  <si>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</si>
  <si>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</si>
  <si>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</si>
  <si>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</si>
  <si>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</si>
  <si>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</si>
  <si>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</si>
  <si>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</si>
  <si>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</si>
  <si>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</si>
  <si>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</si>
  <si>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</si>
  <si>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</si>
  <si>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</si>
  <si>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</si>
  <si>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</si>
  <si>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</si>
  <si>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</si>
  <si>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</si>
  <si>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</si>
  <si>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</si>
  <si>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</si>
  <si>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</si>
  <si>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</si>
  <si>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</si>
  <si>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</si>
  <si>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</si>
  <si>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</si>
  <si>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</si>
  <si>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</si>
  <si>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</si>
  <si>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</si>
  <si>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</si>
  <si>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</si>
  <si>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</si>
  <si>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</si>
  <si>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</si>
  <si>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</si>
  <si>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</si>
  <si>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</si>
  <si>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</si>
  <si>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</si>
  <si>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</si>
  <si>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</si>
  <si>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</si>
  <si>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</si>
  <si>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</si>
  <si>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</si>
  <si>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</si>
  <si>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</si>
  <si>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</si>
  <si>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</si>
  <si>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</si>
  <si>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</si>
  <si>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</si>
  <si>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</si>
  <si>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</si>
  <si>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</si>
  <si>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</si>
  <si>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</si>
  <si>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</si>
  <si>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</si>
  <si>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</si>
  <si>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</si>
  <si>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</si>
  <si>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</si>
  <si>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</si>
  <si>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</si>
  <si>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</si>
  <si>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</si>
  <si>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</si>
  <si>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</si>
  <si>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</si>
  <si>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</si>
  <si>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</si>
  <si>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</si>
  <si>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</si>
  <si>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</si>
  <si>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</si>
  <si>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</si>
  <si>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</si>
  <si>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</si>
  <si>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</si>
  <si>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</si>
  <si>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</si>
  <si>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</si>
  <si>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</si>
  <si>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</si>
  <si>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</si>
  <si>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</si>
  <si>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</si>
  <si>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</si>
  <si>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</si>
  <si>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</si>
  <si>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</si>
  <si>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</si>
  <si>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</si>
  <si>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</si>
  <si>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</si>
  <si>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</si>
  <si>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</si>
  <si>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</si>
  <si>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</si>
  <si>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</si>
  <si>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</si>
  <si>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</si>
  <si>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</si>
  <si>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</si>
  <si>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</si>
  <si>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</si>
  <si>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</si>
  <si>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</si>
  <si>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</si>
  <si>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</si>
  <si>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</si>
  <si>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</si>
  <si>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</si>
  <si>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</si>
  <si>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</si>
  <si>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</si>
  <si>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</si>
  <si>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</si>
  <si>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</si>
  <si>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</si>
  <si>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</si>
  <si>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</si>
  <si>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</si>
  <si>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</si>
  <si>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</si>
  <si>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</si>
  <si>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</si>
  <si>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</si>
  <si>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</si>
  <si>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</si>
  <si>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</si>
  <si>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</si>
  <si>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</si>
  <si>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</si>
  <si>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</si>
  <si>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</si>
  <si>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</si>
  <si>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</si>
  <si>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</si>
  <si>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</si>
  <si>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</si>
  <si>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</si>
  <si>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</si>
  <si>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</si>
  <si>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</si>
  <si>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</si>
  <si>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</si>
  <si>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</si>
  <si>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</si>
  <si>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</si>
  <si>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</si>
  <si>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</si>
  <si>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</si>
  <si>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</si>
  <si>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</si>
  <si>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</si>
  <si>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</si>
  <si>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</si>
  <si>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</si>
  <si>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</si>
  <si>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</si>
  <si>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</si>
  <si>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</si>
  <si>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</si>
  <si>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</si>
  <si>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</si>
  <si>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</si>
  <si>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</si>
  <si>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</si>
  <si>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</si>
  <si>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</si>
  <si>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</si>
  <si>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</si>
  <si>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</si>
  <si>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</si>
  <si>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</si>
  <si>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</si>
  <si>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</si>
  <si>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</si>
  <si>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</si>
  <si>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</si>
  <si>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</si>
  <si>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</si>
  <si>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</si>
  <si>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</si>
  <si>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</si>
  <si>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</si>
  <si>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</si>
  <si>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</si>
  <si>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</si>
  <si>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</si>
  <si>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</si>
  <si>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</si>
  <si>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</si>
  <si>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</si>
  <si>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</si>
  <si>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</si>
  <si>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</si>
  <si>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</si>
  <si>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</si>
  <si>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</si>
  <si>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</si>
  <si>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</si>
  <si>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</si>
  <si>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</si>
  <si>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</si>
  <si>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</si>
  <si>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</si>
  <si>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</si>
  <si>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</si>
  <si>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</si>
  <si>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</si>
  <si>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</si>
  <si>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</si>
  <si>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</si>
  <si>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</si>
  <si>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</si>
  <si>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</si>
  <si>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</si>
  <si>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</si>
  <si>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</si>
  <si>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</si>
  <si>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</si>
  <si>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</si>
  <si>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</si>
  <si>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</si>
  <si>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</si>
  <si>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</si>
  <si>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</si>
  <si>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</si>
  <si>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</si>
  <si>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</si>
  <si>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</si>
  <si>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</si>
  <si>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</si>
  <si>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</si>
  <si>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</si>
  <si>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</si>
  <si>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</si>
  <si>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</si>
  <si>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</si>
  <si>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</si>
  <si>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</si>
  <si>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</si>
  <si>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</si>
  <si>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</si>
  <si>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</si>
  <si>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</si>
  <si>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</si>
  <si>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</si>
  <si>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</si>
  <si>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</si>
  <si>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</si>
  <si>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</si>
  <si>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</si>
  <si>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</si>
  <si>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</si>
  <si>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</si>
  <si>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</si>
  <si>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</si>
  <si>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</si>
  <si>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</si>
  <si>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</si>
  <si>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</si>
  <si>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</si>
  <si>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</si>
  <si>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</si>
  <si>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</si>
  <si>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</si>
  <si>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</si>
  <si>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</si>
  <si>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</si>
  <si>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</si>
  <si>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</si>
  <si>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</si>
  <si>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</si>
  <si>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</si>
  <si>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</si>
  <si>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</si>
  <si>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</si>
  <si>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</si>
  <si>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</si>
  <si>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</si>
  <si>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</si>
  <si>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</si>
  <si>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</si>
  <si>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</si>
  <si>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</si>
  <si>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</si>
  <si>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</si>
  <si>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</si>
  <si>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</si>
  <si>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</si>
  <si>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</si>
  <si>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</si>
  <si>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</si>
  <si>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</si>
  <si>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</si>
  <si>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</si>
  <si>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</si>
  <si>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</si>
  <si>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</si>
  <si>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</si>
  <si>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</si>
  <si>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</si>
  <si>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</si>
  <si>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</si>
  <si>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</si>
  <si>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</si>
  <si>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</si>
  <si>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</si>
  <si>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</si>
  <si>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</si>
  <si>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</si>
  <si>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</si>
  <si>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</si>
  <si>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</si>
  <si>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</si>
  <si>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</si>
  <si>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</si>
  <si>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</si>
  <si>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</si>
  <si>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</si>
  <si>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</si>
  <si>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</si>
  <si>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</si>
  <si>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</si>
  <si>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</si>
  <si>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</si>
  <si>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</si>
  <si>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</si>
  <si>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</si>
  <si>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</si>
  <si>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</si>
  <si>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</si>
  <si>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</si>
  <si>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</si>
  <si>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</si>
  <si>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</si>
  <si>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</si>
  <si>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</si>
  <si>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</si>
  <si>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</si>
  <si>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</si>
  <si>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</si>
  <si>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</si>
  <si>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</si>
  <si>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</si>
  <si>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</si>
  <si>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</si>
  <si>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</si>
  <si>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</si>
  <si>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</si>
  <si>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</si>
  <si>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</si>
  <si>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</si>
  <si>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</si>
  <si>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</si>
  <si>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</si>
  <si>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</si>
  <si>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</si>
  <si>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</si>
  <si>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</si>
  <si>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</si>
  <si>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</si>
  <si>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</si>
  <si>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</si>
  <si>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</si>
  <si>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</si>
  <si>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</si>
  <si>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</si>
  <si>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</si>
  <si>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</si>
  <si>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</si>
  <si>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</si>
  <si>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</si>
  <si>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</si>
  <si>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</si>
  <si>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</si>
  <si>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</si>
  <si>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</si>
  <si>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</si>
  <si>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</si>
  <si>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</si>
  <si>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</si>
  <si>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</si>
  <si>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</si>
  <si>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</si>
  <si>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</si>
  <si>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</si>
  <si>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</si>
  <si>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</si>
  <si>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</si>
  <si>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</si>
  <si>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</si>
  <si>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</si>
  <si>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</si>
  <si>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</si>
  <si>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</si>
  <si>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</si>
  <si>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</si>
  <si>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</si>
  <si>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</si>
  <si>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</si>
  <si>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</si>
  <si>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</si>
  <si>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</si>
  <si>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</si>
  <si>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</si>
  <si>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</si>
  <si>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</si>
  <si>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</si>
  <si>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</si>
  <si>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</si>
  <si>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</si>
  <si>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</si>
  <si>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</si>
  <si>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</si>
  <si>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</si>
  <si>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</si>
  <si>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</si>
  <si>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</si>
  <si>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</si>
  <si>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</si>
  <si>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</si>
  <si>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</si>
  <si>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</si>
  <si>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</si>
  <si>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</si>
  <si>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</si>
  <si>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</si>
  <si>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</si>
  <si>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</si>
  <si>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</si>
  <si>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</si>
  <si>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</si>
  <si>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</si>
  <si>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</si>
  <si>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</si>
  <si>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</si>
  <si>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</si>
  <si>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</si>
  <si>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</si>
  <si>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</si>
  <si>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</si>
  <si>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</si>
  <si>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</si>
  <si>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</si>
  <si>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</si>
  <si>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</si>
  <si>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</si>
  <si>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</si>
  <si>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</si>
  <si>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</si>
  <si>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</si>
  <si>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</si>
  <si>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</si>
  <si>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</si>
  <si>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</si>
  <si>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</si>
  <si>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</si>
  <si>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</si>
  <si>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</si>
  <si>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</si>
  <si>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</si>
  <si>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</si>
  <si>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</si>
  <si>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</si>
  <si>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</si>
  <si>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</si>
  <si>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</si>
  <si>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</si>
  <si>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</si>
  <si>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</si>
  <si>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</si>
  <si>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</si>
  <si>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</si>
  <si>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</si>
  <si>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</si>
  <si>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</si>
  <si>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</si>
  <si>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</si>
  <si>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</si>
  <si>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</si>
  <si>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</si>
  <si>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</si>
  <si>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</si>
  <si>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</si>
  <si>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</si>
  <si>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</si>
  <si>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</si>
  <si>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</si>
  <si>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</si>
  <si>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</si>
  <si>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</si>
  <si>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</si>
  <si>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</si>
  <si>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</si>
  <si>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</si>
  <si>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</si>
  <si>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</si>
  <si>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</si>
  <si>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</si>
  <si>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</si>
  <si>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</si>
  <si>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</si>
  <si>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</si>
  <si>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</si>
  <si>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</si>
  <si>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</si>
  <si>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</si>
  <si>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</si>
  <si>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</si>
  <si>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</si>
  <si>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</si>
  <si>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</si>
  <si>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</si>
  <si>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</si>
  <si>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</si>
  <si>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</si>
  <si>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</si>
  <si>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</si>
  <si>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</si>
  <si>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</si>
  <si>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</si>
  <si>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</si>
  <si>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</si>
  <si>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</si>
  <si>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</si>
  <si>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</si>
  <si>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</si>
  <si>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</si>
  <si>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</si>
  <si>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</si>
  <si>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</si>
  <si>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</si>
  <si>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</si>
  <si>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</si>
  <si>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</si>
  <si>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</si>
  <si>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</si>
  <si>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</si>
  <si>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</si>
  <si>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</si>
  <si>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</si>
  <si>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</si>
  <si>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</si>
  <si>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</si>
  <si>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</si>
  <si>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</si>
  <si>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</si>
  <si>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</si>
  <si>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</si>
  <si>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</si>
  <si>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</si>
  <si>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</si>
  <si>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</si>
  <si>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</si>
  <si>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</si>
  <si>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</si>
  <si>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</si>
  <si>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</si>
  <si>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</si>
  <si>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</si>
  <si>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</si>
  <si>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</si>
  <si>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</si>
  <si>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</si>
  <si>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</si>
  <si>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</si>
  <si>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</si>
  <si>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</si>
  <si>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</si>
  <si>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</si>
  <si>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</si>
  <si>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</si>
  <si>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</si>
  <si>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</si>
  <si>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</si>
  <si>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</si>
  <si>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</si>
  <si>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</si>
  <si>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</si>
  <si>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</si>
  <si>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</si>
  <si>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</si>
  <si>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</si>
  <si>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</si>
  <si>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</si>
  <si>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</si>
  <si>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</si>
  <si>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</si>
  <si>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</si>
  <si>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</si>
  <si>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</si>
  <si>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</si>
  <si>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</si>
  <si>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</si>
  <si>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</si>
  <si>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</si>
  <si>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</si>
  <si>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</si>
  <si>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</si>
  <si>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</si>
  <si>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</si>
  <si>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</si>
  <si>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</si>
  <si>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</si>
  <si>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</si>
  <si>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</si>
  <si>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</si>
  <si>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</si>
  <si>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</si>
  <si>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</si>
  <si>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</si>
  <si>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</si>
  <si>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</si>
  <si>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</si>
  <si>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</si>
  <si>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</si>
  <si>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</si>
  <si>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</si>
  <si>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</si>
  <si>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</si>
  <si>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</si>
  <si>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</si>
  <si>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</si>
  <si>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</si>
  <si>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</si>
  <si>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</si>
  <si>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</si>
  <si>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</si>
  <si>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</si>
  <si>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</si>
  <si>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</si>
  <si>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</si>
  <si>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</si>
  <si>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</si>
  <si>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</si>
  <si>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</si>
  <si>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</si>
  <si>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</si>
  <si>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</si>
  <si>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</si>
  <si>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</si>
  <si>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</si>
  <si>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</si>
  <si>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</si>
  <si>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</si>
  <si>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</si>
  <si>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</si>
  <si>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</si>
  <si>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</si>
  <si>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</si>
  <si>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</si>
  <si>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</si>
  <si>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</si>
  <si>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</si>
  <si>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</si>
  <si>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</si>
  <si>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</si>
  <si>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</si>
  <si>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</si>
  <si>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</si>
  <si>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</si>
  <si>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</si>
  <si>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</si>
  <si>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</si>
  <si>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</si>
  <si>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</si>
  <si>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</si>
  <si>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</si>
  <si>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</si>
  <si>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</si>
  <si>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</si>
  <si>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</si>
  <si>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</si>
  <si>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</si>
  <si>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</si>
  <si>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</si>
  <si>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</si>
  <si>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</si>
  <si>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</si>
  <si>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</si>
  <si>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</si>
  <si>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</si>
  <si>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</si>
  <si>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</si>
  <si>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</si>
  <si>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</si>
  <si>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</si>
  <si>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</si>
  <si>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</si>
  <si>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</si>
  <si>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</si>
  <si>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</si>
  <si>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</si>
  <si>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</si>
  <si>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</si>
  <si>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</si>
  <si>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</si>
  <si>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</si>
  <si>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</si>
  <si>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</si>
  <si>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</si>
  <si>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</si>
  <si>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</si>
  <si>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</si>
  <si>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</si>
  <si>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</si>
  <si>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</si>
  <si>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</si>
  <si>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</si>
  <si>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</si>
  <si>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</si>
  <si>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</si>
  <si>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</si>
  <si>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</si>
  <si>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</si>
  <si>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</si>
  <si>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</si>
  <si>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</si>
  <si>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</si>
  <si>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</si>
  <si>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</si>
  <si>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</si>
  <si>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</si>
  <si>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</si>
  <si>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</si>
  <si>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</si>
  <si>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</si>
  <si>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</si>
  <si>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</si>
  <si>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</si>
  <si>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</si>
  <si>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</si>
  <si>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</si>
  <si>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</si>
  <si>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</si>
  <si>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</si>
  <si>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</si>
  <si>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</si>
  <si>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</si>
  <si>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</si>
  <si>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</si>
  <si>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</si>
  <si>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</si>
  <si>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</si>
  <si>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</si>
  <si>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</si>
  <si>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</si>
  <si>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</si>
  <si>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</si>
  <si>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</si>
  <si>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</si>
  <si>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</si>
  <si>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</si>
  <si>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</si>
  <si>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</si>
  <si>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</si>
  <si>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</si>
  <si>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</si>
  <si>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</si>
  <si>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</si>
  <si>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</si>
  <si>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</si>
  <si>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</si>
  <si>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</si>
  <si>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</si>
  <si>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</si>
  <si>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</si>
  <si>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</si>
  <si>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</si>
  <si>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</si>
  <si>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</si>
  <si>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</si>
  <si>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</si>
  <si>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</si>
  <si>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</si>
  <si>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</si>
  <si>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</si>
  <si>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</si>
  <si>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</si>
  <si>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</si>
  <si>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</si>
  <si>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</si>
  <si>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</si>
  <si>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</si>
  <si>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</si>
  <si>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</si>
  <si>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</si>
  <si>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</si>
  <si>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</si>
  <si>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</si>
  <si>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</si>
  <si>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</si>
  <si>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</si>
  <si>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</si>
  <si>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</si>
  <si>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</si>
  <si>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</si>
  <si>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</si>
  <si>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</si>
  <si>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</si>
  <si>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</si>
  <si>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</si>
  <si>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</si>
  <si>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</si>
  <si>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</si>
  <si>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</si>
  <si>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</si>
  <si>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</si>
  <si>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</si>
  <si>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</si>
  <si>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</si>
  <si>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</si>
  <si>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</si>
  <si>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</si>
  <si>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</si>
  <si>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</si>
  <si>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</si>
  <si>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</si>
  <si>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</si>
  <si>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</si>
  <si>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</si>
  <si>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</si>
  <si>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</si>
  <si>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</si>
  <si>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</si>
  <si>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</si>
  <si>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</si>
  <si>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</si>
  <si>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</si>
  <si>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</si>
  <si>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</si>
  <si>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</si>
  <si>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</si>
  <si>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</si>
  <si>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</si>
  <si>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</si>
  <si>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</si>
  <si>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</si>
  <si>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</si>
  <si>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</si>
  <si>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</si>
  <si>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</si>
  <si>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</si>
  <si>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</si>
  <si>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</si>
  <si>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</si>
  <si>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</si>
  <si>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</si>
  <si>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</si>
  <si>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</si>
  <si>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</si>
  <si>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</si>
  <si>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</si>
  <si>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</si>
  <si>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</si>
  <si>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</si>
  <si>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</si>
  <si>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</si>
  <si>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</si>
  <si>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</si>
  <si>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</si>
  <si>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</si>
  <si>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</si>
  <si>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</si>
  <si>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</si>
  <si>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</si>
  <si>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</si>
  <si>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</si>
  <si>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</si>
  <si>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</si>
  <si>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</si>
  <si>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</si>
  <si>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</si>
  <si>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</si>
  <si>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</si>
  <si>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</si>
  <si>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</si>
  <si>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</si>
  <si>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</si>
  <si>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</si>
  <si>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</si>
  <si>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</si>
  <si>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</si>
  <si>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</si>
  <si>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</si>
  <si>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</si>
  <si>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</si>
  <si>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</si>
  <si>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</si>
  <si>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</si>
  <si>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</si>
  <si>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</si>
  <si>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</si>
  <si>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</si>
  <si>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</si>
  <si>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</si>
  <si>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</si>
  <si>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</si>
  <si>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</si>
  <si>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</si>
  <si>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</si>
  <si>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</si>
  <si>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</si>
  <si>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</si>
  <si>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</si>
  <si>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</si>
  <si>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</si>
  <si>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</si>
  <si>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</si>
  <si>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</si>
  <si>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</si>
  <si>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</si>
  <si>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</si>
  <si>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</si>
  <si>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</si>
  <si>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</si>
  <si>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</si>
  <si>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</si>
  <si>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</si>
  <si>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</si>
  <si>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</si>
  <si>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</si>
  <si>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</si>
  <si>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</si>
  <si>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</si>
  <si>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</si>
  <si>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</si>
  <si>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</si>
  <si>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</si>
  <si>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</si>
  <si>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</si>
  <si>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</si>
  <si>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</si>
  <si>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</si>
  <si>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</si>
  <si>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</si>
  <si>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</si>
  <si>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</si>
  <si>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</si>
  <si>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</si>
  <si>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</si>
  <si>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</si>
  <si>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</si>
  <si>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</si>
  <si>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</si>
  <si>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</si>
  <si>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</si>
  <si>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</si>
  <si>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</si>
  <si>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</si>
  <si>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</si>
  <si>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</si>
  <si>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</si>
  <si>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</si>
  <si>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</si>
  <si>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</si>
  <si>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</si>
  <si>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</si>
  <si>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</si>
  <si>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</si>
  <si>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</si>
  <si>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</si>
  <si>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</si>
  <si>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</si>
  <si>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</si>
  <si>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</si>
  <si>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</si>
  <si>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</si>
  <si>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</si>
  <si>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</si>
  <si>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</si>
  <si>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</si>
  <si>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</si>
  <si>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</si>
  <si>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</si>
  <si>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</si>
  <si>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</si>
  <si>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</si>
  <si>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</si>
  <si>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</si>
  <si>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</si>
  <si>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</si>
  <si>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</si>
  <si>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</si>
  <si>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</si>
  <si>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</si>
  <si>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</si>
  <si>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</si>
  <si>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</si>
  <si>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</si>
  <si>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</si>
  <si>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</si>
  <si>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</si>
  <si>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</si>
  <si>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</si>
  <si>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</si>
  <si>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</si>
  <si>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</si>
  <si>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</si>
  <si>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</si>
  <si>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</si>
  <si>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</si>
  <si>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</si>
  <si>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</si>
  <si>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</si>
  <si>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</si>
  <si>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</si>
  <si>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</si>
  <si>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</si>
  <si>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</si>
  <si>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</si>
  <si>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</si>
  <si>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</si>
  <si>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</si>
  <si>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</si>
  <si>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</si>
  <si>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</si>
  <si>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</si>
  <si>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</si>
  <si>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</si>
  <si>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</si>
  <si>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</si>
  <si>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</si>
  <si>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</si>
  <si>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</si>
  <si>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</si>
  <si>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</si>
  <si>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</si>
  <si>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</si>
  <si>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</si>
  <si>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</si>
  <si>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</si>
  <si>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</si>
  <si>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</si>
  <si>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</si>
  <si>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</si>
  <si>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</si>
  <si>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</si>
  <si>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</si>
  <si>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</si>
  <si>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</si>
  <si>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</si>
  <si>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</si>
  <si>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</si>
  <si>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</si>
  <si>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</si>
  <si>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</si>
  <si>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</si>
  <si>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</si>
  <si>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</si>
  <si>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</si>
  <si>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</si>
  <si>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</si>
  <si>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</si>
  <si>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</si>
  <si>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</si>
  <si>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</si>
  <si>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</si>
  <si>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</si>
  <si>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</si>
  <si>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</si>
  <si>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</si>
  <si>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</si>
  <si>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</si>
  <si>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</si>
  <si>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</si>
  <si>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</si>
  <si>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</si>
  <si>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</si>
  <si>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</si>
  <si>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</si>
  <si>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</si>
  <si>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</si>
  <si>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</si>
  <si>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</si>
  <si>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</si>
  <si>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</si>
  <si>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</si>
  <si>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</si>
  <si>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</si>
  <si>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</si>
  <si>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</si>
  <si>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</si>
  <si>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</si>
  <si>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</si>
  <si>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</si>
  <si>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</si>
  <si>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</si>
  <si>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</si>
  <si>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</si>
  <si>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</si>
  <si>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</si>
  <si>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</si>
  <si>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</si>
  <si>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</si>
  <si>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</si>
  <si>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</si>
  <si>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</si>
  <si>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</si>
  <si>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</si>
  <si>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</si>
  <si>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</si>
  <si>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</si>
  <si>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</si>
  <si>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</si>
  <si>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</si>
  <si>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</si>
  <si>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</si>
  <si>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</si>
  <si>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</si>
  <si>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</si>
  <si>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</si>
  <si>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</si>
  <si>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</si>
  <si>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</si>
  <si>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</si>
  <si>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</si>
  <si>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</si>
  <si>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</si>
  <si>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</si>
  <si>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</si>
  <si>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</si>
  <si>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</si>
  <si>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</si>
  <si>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</si>
  <si>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</si>
  <si>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</si>
  <si>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</si>
  <si>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</si>
  <si>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</si>
  <si>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</si>
  <si>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</si>
  <si>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</si>
  <si>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</si>
  <si>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</si>
  <si>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</si>
  <si>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</si>
  <si>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</si>
  <si>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</si>
  <si>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</si>
  <si>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</si>
  <si>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</si>
  <si>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</si>
  <si>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</si>
  <si>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</si>
  <si>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</si>
  <si>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</si>
  <si>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</si>
  <si>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</si>
  <si>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</si>
  <si>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</si>
  <si>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</si>
  <si>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</si>
  <si>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</si>
  <si>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</si>
  <si>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</si>
  <si>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</si>
  <si>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</si>
  <si>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</si>
  <si>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</si>
  <si>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</si>
  <si>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</si>
  <si>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</si>
  <si>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</si>
  <si>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</si>
  <si>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</si>
  <si>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</si>
  <si>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</si>
  <si>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</si>
  <si>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</si>
  <si>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</si>
  <si>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</si>
  <si>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</si>
  <si>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</si>
  <si>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</si>
  <si>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</si>
  <si>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</si>
  <si>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</si>
  <si>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</si>
  <si>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</si>
  <si>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</si>
  <si>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</si>
  <si>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</si>
  <si>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</si>
  <si>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</si>
  <si>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</si>
  <si>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</si>
  <si>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</si>
  <si>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</si>
  <si>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</si>
  <si>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</si>
  <si>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</si>
  <si>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</si>
  <si>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</si>
  <si>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</si>
  <si>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</si>
  <si>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</si>
  <si>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</si>
  <si>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</si>
  <si>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</si>
  <si>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</si>
  <si>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</si>
  <si>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</si>
  <si>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</si>
  <si>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</si>
  <si>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</si>
  <si>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</si>
  <si>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</si>
  <si>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</si>
  <si>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</si>
  <si>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</si>
  <si>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</si>
  <si>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</si>
  <si>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</si>
  <si>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</si>
  <si>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</si>
  <si>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</si>
  <si>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</si>
  <si>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</si>
  <si>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</si>
  <si>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</si>
  <si>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</si>
  <si>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</si>
  <si>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</si>
  <si>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</si>
  <si>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</si>
  <si>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</si>
  <si>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</si>
  <si>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</si>
  <si>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</si>
  <si>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</si>
  <si>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</si>
  <si>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</si>
  <si>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</si>
  <si>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</si>
  <si>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</si>
  <si>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</si>
  <si>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</si>
  <si>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</si>
  <si>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</si>
  <si>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</si>
  <si>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</si>
  <si>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</si>
  <si>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</si>
  <si>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</si>
  <si>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</si>
  <si>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</si>
  <si>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</si>
  <si>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</si>
  <si>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</si>
  <si>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</si>
  <si>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</si>
  <si>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</si>
  <si>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</si>
  <si>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</si>
  <si>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</si>
  <si>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</si>
  <si>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</si>
  <si>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</si>
  <si>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</si>
  <si>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</si>
  <si>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</si>
  <si>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</si>
  <si>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</si>
  <si>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</si>
  <si>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</si>
  <si>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</si>
  <si>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</si>
  <si>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</si>
  <si>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</si>
  <si>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</si>
  <si>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</si>
  <si>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</si>
  <si>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</si>
  <si>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</si>
  <si>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</si>
  <si>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</si>
  <si>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</si>
  <si>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</si>
  <si>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</si>
  <si>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</si>
  <si>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</si>
  <si>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</si>
  <si>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</si>
  <si>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</si>
  <si>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</si>
  <si>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</si>
  <si>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</si>
  <si>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</si>
  <si>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</si>
  <si>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</si>
  <si>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</si>
  <si>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</si>
  <si>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</si>
  <si>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</si>
  <si>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</si>
  <si>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</si>
  <si>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</si>
  <si>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</si>
  <si>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</si>
  <si>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</si>
  <si>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</si>
  <si>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</si>
  <si>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</si>
  <si>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</si>
  <si>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</si>
  <si>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</si>
  <si>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</si>
  <si>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</si>
  <si>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</si>
  <si>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</si>
  <si>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</si>
  <si>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</si>
  <si>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</si>
  <si>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</si>
  <si>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</si>
  <si>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</si>
  <si>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</si>
  <si>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</si>
  <si>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</si>
  <si>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</si>
  <si>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</si>
  <si>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</si>
  <si>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</si>
  <si>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</si>
  <si>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</si>
  <si>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</si>
  <si>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</si>
  <si>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</si>
  <si>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</si>
  <si>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</si>
  <si>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</si>
  <si>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</si>
  <si>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</si>
  <si>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</si>
  <si>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</si>
  <si>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</si>
  <si>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</si>
  <si>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</si>
  <si>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</si>
  <si>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</si>
  <si>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</si>
  <si>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</si>
  <si>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</si>
  <si>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</si>
  <si>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</si>
  <si>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</si>
  <si>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</si>
  <si>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</si>
  <si>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</si>
  <si>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</si>
  <si>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</si>
  <si>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</si>
  <si>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</si>
  <si>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</si>
  <si>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</si>
  <si>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</si>
  <si>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</si>
  <si>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</si>
  <si>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</si>
  <si>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</si>
  <si>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</si>
  <si>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</si>
  <si>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</si>
  <si>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</si>
  <si>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</si>
  <si>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</si>
  <si>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</si>
  <si>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</si>
  <si>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</si>
  <si>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</si>
  <si>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</si>
  <si>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</si>
  <si>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</si>
  <si>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</si>
  <si>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</si>
  <si>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</si>
  <si>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</si>
  <si>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</si>
  <si>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</si>
  <si>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</si>
  <si>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</si>
  <si>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</si>
  <si>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</si>
  <si>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</si>
  <si>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</si>
  <si>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</si>
  <si>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</si>
  <si>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</si>
  <si>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</si>
  <si>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</si>
  <si>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</si>
  <si>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</si>
  <si>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</si>
  <si>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</si>
  <si>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</si>
  <si>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</si>
  <si>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</si>
  <si>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</si>
  <si>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</si>
  <si>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</si>
  <si>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</si>
  <si>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</si>
  <si>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</si>
  <si>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</si>
  <si>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</si>
  <si>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</si>
  <si>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</si>
  <si>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</si>
  <si>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</si>
  <si>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</si>
  <si>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</si>
  <si>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</si>
  <si>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</si>
  <si>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</si>
  <si>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</si>
  <si>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</si>
  <si>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</si>
  <si>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</si>
  <si>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</si>
  <si>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</si>
  <si>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</si>
  <si>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</si>
  <si>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</si>
  <si>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</si>
  <si>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</si>
  <si>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</si>
  <si>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</si>
  <si>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</si>
  <si>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</si>
  <si>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</si>
  <si>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</si>
  <si>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</si>
  <si>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</si>
  <si>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</si>
  <si>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</si>
  <si>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</si>
  <si>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</si>
  <si>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</si>
  <si>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</si>
  <si>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</si>
  <si>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</si>
  <si>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</si>
  <si>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</si>
  <si>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</si>
  <si>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</si>
  <si>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</si>
  <si>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</si>
  <si>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</si>
  <si>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</si>
  <si>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</si>
  <si>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</si>
  <si>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</si>
  <si>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</si>
  <si>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</si>
  <si>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</si>
  <si>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</si>
  <si>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</si>
  <si>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</si>
  <si>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</si>
  <si>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</si>
  <si>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</si>
  <si>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</si>
  <si>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</si>
  <si>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</si>
  <si>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</si>
  <si>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</si>
  <si>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</si>
  <si>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</si>
  <si>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</si>
  <si>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</si>
  <si>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</si>
  <si>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</si>
  <si>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</si>
  <si>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</si>
  <si>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</si>
  <si>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</si>
  <si>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</si>
  <si>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</si>
  <si>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</si>
  <si>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</si>
  <si>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</si>
  <si>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</si>
  <si>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</si>
  <si>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</si>
  <si>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</si>
  <si>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</si>
  <si>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</si>
  <si>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</si>
  <si>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</si>
  <si>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</si>
  <si>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</si>
  <si>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</si>
  <si>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</si>
  <si>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</si>
  <si>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</si>
  <si>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</si>
  <si>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</si>
  <si>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</si>
  <si>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</si>
  <si>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</si>
  <si>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</si>
  <si>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</si>
  <si>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</si>
  <si>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</si>
  <si>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</si>
  <si>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</si>
  <si>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</si>
  <si>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</si>
  <si>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</si>
  <si>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</si>
  <si>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</si>
  <si>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</si>
  <si>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</si>
  <si>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</si>
  <si>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</si>
  <si>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</si>
  <si>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</si>
  <si>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</si>
  <si>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</si>
  <si>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</si>
  <si>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</si>
  <si>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</si>
  <si>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</si>
  <si>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</si>
  <si>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</si>
  <si>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</si>
  <si>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</si>
  <si>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</si>
  <si>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</si>
  <si>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</si>
  <si>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</si>
  <si>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</si>
  <si>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</si>
  <si>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</si>
  <si>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</si>
  <si>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</si>
  <si>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</si>
  <si>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</si>
  <si>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</si>
  <si>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</si>
  <si>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</si>
  <si>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</si>
  <si>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</si>
  <si>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</si>
  <si>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</si>
  <si>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</si>
  <si>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</si>
  <si>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</si>
  <si>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</si>
  <si>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</si>
  <si>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</si>
  <si>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</si>
  <si>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</si>
  <si>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</si>
  <si>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</si>
  <si>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</si>
  <si>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</si>
  <si>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</si>
  <si>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</si>
  <si>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</si>
  <si>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</si>
  <si>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</si>
  <si>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</si>
  <si>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</si>
  <si>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</si>
  <si>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</si>
  <si>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</si>
  <si>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</si>
  <si>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</si>
  <si>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</si>
  <si>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</si>
  <si>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</si>
  <si>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</si>
  <si>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</si>
  <si>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</si>
  <si>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</si>
  <si>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</si>
  <si>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</si>
  <si>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</si>
  <si>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</si>
  <si>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</si>
  <si>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</si>
  <si>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</si>
  <si>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</si>
  <si>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</si>
  <si>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</si>
  <si>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</si>
  <si>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</si>
  <si>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</si>
  <si>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</si>
  <si>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</si>
  <si>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</si>
  <si>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</si>
  <si>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</si>
  <si>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</si>
  <si>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</si>
  <si>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</si>
  <si>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</si>
  <si>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</si>
  <si>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</si>
  <si>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</si>
  <si>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</si>
  <si>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</si>
  <si>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</si>
  <si>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</si>
  <si>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</si>
  <si>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</si>
  <si>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</si>
  <si>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</si>
  <si>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</si>
  <si>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</si>
  <si>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</si>
  <si>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</si>
  <si>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</si>
  <si>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</si>
  <si>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</si>
  <si>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</si>
  <si>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</si>
  <si>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</si>
  <si>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</si>
  <si>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</si>
  <si>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</si>
  <si>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</si>
  <si>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</si>
  <si>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</si>
  <si>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</si>
  <si>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</si>
  <si>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</si>
  <si>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</si>
  <si>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</si>
  <si>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</si>
  <si>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</si>
  <si>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</si>
  <si>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</si>
  <si>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</si>
  <si>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</si>
  <si>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</si>
  <si>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</si>
  <si>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</si>
  <si>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</si>
  <si>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</si>
  <si>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</si>
  <si>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</si>
  <si>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</si>
  <si>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</si>
  <si>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</si>
  <si>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</si>
  <si>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</si>
  <si>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</si>
  <si>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</si>
  <si>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</si>
  <si>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</si>
  <si>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</si>
  <si>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</si>
  <si>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</si>
  <si>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</si>
  <si>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</si>
  <si>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</si>
  <si>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</si>
  <si>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</si>
  <si>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</si>
  <si>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</si>
  <si>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</si>
  <si>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</si>
  <si>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</si>
  <si>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</si>
  <si>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</si>
  <si>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</si>
  <si>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</si>
  <si>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</si>
  <si>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</si>
  <si>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</si>
  <si>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</si>
  <si>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</si>
  <si>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</si>
  <si>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</si>
  <si>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</si>
  <si>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</si>
  <si>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</si>
  <si>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</si>
  <si>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</si>
  <si>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</si>
  <si>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</si>
  <si>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</si>
  <si>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</si>
  <si>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</si>
  <si>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</si>
  <si>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</si>
  <si>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</si>
  <si>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</si>
  <si>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</si>
  <si>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</si>
  <si>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</si>
  <si>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</si>
  <si>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</si>
  <si>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</si>
  <si>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</si>
  <si>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</si>
  <si>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</si>
  <si>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</si>
  <si>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</si>
  <si>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</si>
  <si>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</si>
  <si>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</si>
  <si>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</si>
  <si>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</si>
  <si>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</si>
  <si>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</si>
  <si>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</si>
  <si>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</si>
  <si>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</si>
  <si>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</si>
  <si>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</si>
  <si>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</si>
  <si>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</si>
  <si>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</si>
  <si>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</si>
  <si>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</si>
  <si>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</si>
  <si>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</si>
  <si>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</si>
  <si>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</si>
  <si>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</si>
  <si>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</si>
  <si>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</si>
  <si>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</si>
  <si>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</si>
  <si>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</si>
  <si>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</si>
  <si>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</si>
  <si>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</si>
  <si>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</si>
  <si>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</si>
  <si>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</si>
  <si>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</si>
  <si>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</si>
  <si>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</si>
  <si>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</si>
  <si>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</si>
  <si>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</si>
  <si>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</si>
  <si>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</si>
  <si>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</si>
  <si>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</si>
  <si>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</si>
  <si>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</si>
  <si>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</si>
  <si>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</si>
  <si>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</si>
  <si>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</si>
  <si>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</si>
  <si>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</si>
  <si>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</si>
  <si>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</si>
  <si>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</si>
  <si>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</si>
  <si>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</si>
  <si>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</si>
  <si>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</si>
  <si>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</si>
  <si>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</si>
  <si>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</si>
  <si>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</si>
  <si>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</si>
  <si>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</si>
  <si>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</si>
  <si>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</si>
  <si>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</si>
  <si>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</si>
  <si>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</si>
  <si>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</si>
  <si>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</si>
  <si>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</si>
  <si>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</si>
  <si>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</si>
  <si>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</si>
  <si>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</si>
  <si>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</si>
  <si>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</si>
  <si>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</si>
  <si>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</si>
  <si>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</si>
  <si>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</si>
  <si>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</si>
  <si>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</si>
  <si>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</si>
  <si>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</si>
  <si>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</si>
  <si>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</si>
  <si>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</si>
  <si>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</si>
  <si>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</si>
  <si>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</si>
  <si>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</si>
  <si>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</si>
  <si>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</si>
  <si>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</si>
  <si>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</si>
  <si>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</si>
  <si>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</si>
  <si>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</si>
  <si>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</si>
  <si>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</si>
  <si>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</si>
  <si>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</si>
  <si>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</si>
  <si>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</si>
  <si>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</si>
  <si>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</si>
  <si>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</si>
  <si>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</si>
  <si>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</si>
  <si>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</si>
  <si>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</si>
  <si>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</si>
  <si>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</si>
  <si>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</si>
  <si>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</si>
  <si>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</si>
  <si>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</si>
  <si>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</si>
  <si>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</si>
  <si>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</si>
  <si>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</si>
  <si>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</si>
  <si>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</si>
  <si>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</si>
  <si>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</si>
  <si>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</si>
  <si>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</si>
  <si>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</si>
  <si>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</si>
  <si>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</si>
  <si>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</si>
  <si>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</si>
  <si>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</si>
  <si>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</si>
  <si>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</si>
  <si>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</si>
  <si>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</si>
  <si>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</si>
  <si>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</si>
  <si>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</si>
  <si>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</si>
  <si>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</si>
  <si>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</si>
  <si>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</si>
  <si>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</si>
  <si>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</si>
  <si>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</si>
  <si>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</si>
  <si>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</si>
  <si>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</si>
  <si>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</si>
  <si>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</si>
  <si>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</si>
  <si>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</si>
  <si>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</si>
  <si>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</si>
  <si>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</si>
  <si>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</si>
  <si>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</si>
  <si>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</si>
  <si>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</si>
  <si>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</si>
  <si>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</si>
  <si>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</si>
  <si>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</si>
  <si>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</si>
  <si>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</si>
  <si>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</si>
  <si>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</si>
  <si>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</si>
  <si>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</si>
  <si>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</si>
  <si>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</si>
  <si>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</si>
  <si>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</si>
  <si>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</si>
  <si>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</si>
  <si>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</si>
  <si>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</si>
  <si>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</si>
  <si>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</si>
  <si>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</si>
  <si>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</si>
  <si>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</si>
  <si>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</si>
  <si>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</si>
  <si>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</si>
  <si>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</si>
  <si>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</si>
  <si>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</si>
  <si>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</si>
  <si>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</si>
  <si>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</si>
  <si>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</si>
  <si>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</si>
  <si>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</si>
  <si>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</si>
  <si>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</si>
  <si>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</si>
  <si>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</si>
  <si>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</si>
  <si>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</si>
  <si>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</si>
  <si>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</si>
  <si>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</si>
  <si>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</si>
  <si>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</si>
  <si>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</si>
  <si>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</si>
  <si>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</si>
  <si>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</si>
  <si>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</si>
  <si>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</si>
  <si>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</si>
  <si>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</si>
  <si>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</si>
  <si>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</si>
  <si>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</si>
  <si>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</si>
  <si>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</si>
  <si>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</si>
  <si>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</si>
  <si>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</si>
  <si>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</si>
  <si>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</si>
  <si>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</si>
  <si>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</si>
  <si>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</si>
  <si>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</si>
  <si>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</si>
  <si>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</si>
  <si>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</si>
  <si>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</si>
  <si>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</si>
  <si>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</si>
  <si>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</si>
  <si>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</si>
  <si>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</si>
  <si>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</si>
  <si>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</si>
  <si>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</si>
  <si>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</si>
  <si>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</si>
  <si>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</si>
  <si>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</si>
  <si>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</si>
  <si>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</si>
  <si>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</si>
  <si>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</si>
  <si>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</si>
  <si>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</si>
  <si>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</si>
  <si>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</si>
  <si>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</si>
  <si>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</si>
  <si>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</si>
  <si>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</si>
  <si>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</si>
  <si>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</si>
  <si>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</si>
  <si>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</si>
  <si>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</si>
  <si>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</si>
  <si>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</si>
  <si>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</si>
  <si>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</si>
  <si>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</si>
  <si>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</si>
  <si>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</si>
  <si>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</si>
  <si>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</si>
  <si>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</si>
  <si>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</si>
  <si>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</si>
  <si>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</si>
  <si>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</si>
  <si>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</si>
  <si>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</si>
  <si>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</si>
  <si>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</si>
  <si>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</si>
  <si>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</si>
  <si>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</si>
  <si>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</si>
  <si>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</si>
  <si>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</si>
  <si>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</si>
  <si>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</si>
  <si>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</si>
  <si>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</si>
  <si>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</si>
  <si>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</si>
  <si>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</si>
  <si>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</si>
  <si>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</si>
  <si>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</si>
  <si>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</si>
  <si>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</si>
  <si>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</si>
  <si>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</si>
  <si>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</si>
  <si>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</si>
  <si>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</si>
  <si>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</si>
  <si>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</si>
  <si>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</si>
  <si>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</si>
  <si>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</si>
  <si>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</si>
  <si>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</si>
  <si>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</si>
  <si>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</si>
  <si>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</si>
  <si>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</si>
  <si>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</si>
  <si>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</si>
  <si>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</si>
  <si>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</si>
  <si>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</si>
  <si>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</si>
  <si>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</si>
  <si>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</si>
  <si>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</si>
  <si>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</si>
  <si>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</si>
  <si>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</si>
  <si>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</si>
  <si>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</si>
  <si>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</si>
  <si>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</si>
  <si>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</si>
  <si>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</si>
  <si>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</si>
  <si>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</si>
  <si>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</si>
  <si>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</si>
  <si>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</si>
  <si>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</si>
  <si>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</si>
  <si>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</si>
  <si>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</si>
  <si>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</si>
  <si>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</si>
  <si>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</si>
  <si>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</si>
  <si>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</si>
  <si>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</si>
  <si>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</si>
  <si>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</si>
  <si>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</si>
  <si>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</si>
  <si>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</si>
  <si>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</si>
  <si>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</si>
  <si>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</si>
  <si>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</si>
  <si>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</si>
  <si>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</si>
  <si>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</si>
  <si>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</si>
  <si>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</si>
  <si>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</si>
  <si>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</si>
  <si>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</si>
  <si>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</si>
  <si>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</si>
  <si>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</si>
  <si>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</si>
  <si>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</si>
  <si>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</si>
  <si>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</si>
  <si>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</si>
  <si>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</si>
  <si>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</si>
  <si>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</si>
  <si>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</si>
  <si>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</si>
  <si>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</si>
  <si>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</si>
  <si>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</si>
  <si>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</si>
  <si>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</si>
  <si>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</si>
  <si>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</si>
  <si>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</si>
  <si>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</si>
  <si>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</si>
  <si>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</si>
  <si>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</si>
  <si>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</si>
  <si>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</si>
  <si>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</si>
  <si>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</si>
  <si>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</si>
  <si>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</si>
  <si>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</si>
  <si>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</si>
  <si>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</si>
  <si>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</si>
  <si>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</si>
  <si>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</si>
  <si>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</si>
  <si>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</si>
  <si>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</si>
  <si>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</si>
  <si>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</si>
  <si>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</si>
  <si>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</si>
  <si>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</si>
  <si>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</si>
  <si>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</si>
  <si>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</si>
  <si>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</si>
  <si>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</si>
  <si>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</si>
  <si>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</si>
  <si>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</si>
  <si>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</si>
  <si>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</si>
  <si>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</si>
  <si>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</si>
  <si>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</si>
  <si>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</si>
  <si>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</si>
  <si>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</si>
  <si>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</si>
  <si>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</si>
  <si>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</si>
  <si>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</si>
  <si>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</si>
  <si>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</si>
  <si>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</si>
  <si>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</si>
  <si>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</si>
  <si>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</si>
  <si>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</si>
  <si>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</si>
  <si>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</si>
  <si>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</si>
  <si>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</si>
  <si>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</si>
  <si>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</si>
  <si>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</si>
  <si>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</si>
  <si>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</si>
  <si>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</si>
  <si>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</si>
  <si>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</si>
  <si>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</si>
  <si>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</si>
  <si>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</si>
  <si>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</si>
  <si>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</si>
  <si>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</si>
  <si>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</si>
  <si>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</si>
  <si>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</si>
  <si>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</si>
  <si>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</si>
  <si>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</si>
  <si>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</si>
  <si>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</si>
  <si>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</si>
  <si>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</si>
  <si>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</si>
  <si>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</si>
  <si>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</si>
  <si>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</si>
  <si>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</si>
  <si>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</si>
  <si>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</si>
  <si>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</si>
  <si>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</si>
  <si>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</si>
  <si>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</si>
  <si>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</si>
  <si>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</si>
  <si>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</si>
  <si>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</si>
  <si>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</si>
  <si>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</si>
  <si>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</si>
  <si>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</si>
  <si>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</si>
  <si>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</si>
  <si>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</si>
  <si>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</si>
  <si>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</si>
  <si>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</si>
  <si>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</si>
  <si>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</si>
  <si>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</si>
  <si>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</si>
  <si>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</si>
  <si>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</si>
  <si>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</si>
  <si>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</si>
  <si>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</si>
  <si>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</si>
  <si>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</si>
  <si>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</si>
  <si>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</si>
  <si>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</si>
  <si>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</si>
  <si>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</si>
  <si>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</si>
  <si>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</si>
  <si>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</si>
  <si>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</si>
  <si>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</si>
  <si>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</si>
  <si>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</si>
  <si>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</si>
  <si>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</si>
  <si>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</si>
  <si>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</si>
  <si>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</si>
  <si>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</si>
  <si>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</si>
  <si>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</si>
  <si>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</si>
  <si>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</si>
  <si>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</si>
  <si>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</si>
  <si>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</si>
  <si>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</si>
  <si>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</si>
  <si>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</si>
  <si>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</si>
  <si>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</si>
  <si>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</si>
  <si>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</si>
  <si>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</si>
  <si>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</si>
  <si>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</si>
  <si>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</si>
  <si>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</si>
  <si>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</si>
  <si>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</si>
  <si>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</si>
  <si>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</si>
  <si>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</si>
  <si>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</si>
  <si>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</si>
  <si>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</si>
  <si>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</si>
  <si>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</si>
  <si>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</si>
  <si>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</si>
  <si>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</si>
  <si>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</si>
  <si>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</si>
  <si>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</si>
  <si>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</si>
  <si>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</si>
  <si>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</si>
  <si>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</si>
  <si>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</si>
  <si>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</si>
  <si>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</si>
  <si>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</si>
  <si>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</si>
  <si>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</si>
  <si>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</si>
  <si>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</si>
  <si>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</si>
  <si>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</si>
  <si>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</si>
  <si>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</si>
  <si>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</si>
  <si>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</si>
  <si>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</si>
  <si>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</si>
  <si>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</si>
  <si>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</si>
  <si>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</si>
  <si>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</si>
  <si>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</si>
  <si>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</si>
  <si>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</si>
  <si>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</si>
  <si>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</si>
  <si>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</si>
  <si>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</si>
  <si>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</si>
  <si>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</si>
  <si>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</si>
  <si>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</si>
  <si>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</si>
  <si>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</si>
  <si>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</si>
  <si>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</si>
  <si>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</si>
  <si>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</si>
  <si>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</si>
  <si>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</si>
  <si>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</si>
  <si>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</si>
  <si>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</si>
  <si>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</si>
  <si>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</si>
  <si>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</si>
  <si>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</si>
  <si>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</si>
  <si>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</si>
  <si>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</si>
  <si>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</si>
  <si>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</si>
  <si>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</si>
  <si>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</si>
  <si>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</si>
  <si>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</si>
  <si>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</si>
  <si>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</si>
  <si>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</si>
  <si>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</si>
  <si>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</si>
  <si>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</si>
  <si>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</si>
  <si>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</si>
  <si>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</si>
  <si>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</si>
  <si>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</si>
  <si>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</si>
  <si>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</si>
  <si>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</si>
  <si>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</si>
  <si>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</si>
  <si>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</si>
  <si>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</si>
  <si>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</si>
  <si>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</si>
  <si>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</si>
  <si>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</si>
  <si>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</si>
  <si>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</si>
  <si>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</si>
  <si>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</si>
  <si>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</si>
  <si>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</si>
  <si>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</si>
  <si>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</si>
  <si>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</si>
  <si>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</si>
  <si>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</si>
  <si>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</si>
  <si>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</si>
  <si>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</si>
  <si>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</si>
  <si>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</si>
  <si>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</si>
  <si>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</si>
  <si>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</si>
  <si>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</si>
  <si>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</si>
  <si>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</si>
  <si>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</si>
  <si>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</si>
  <si>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</si>
  <si>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</si>
  <si>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</si>
  <si>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</si>
  <si>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</si>
  <si>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</si>
  <si>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</si>
  <si>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</si>
  <si>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</si>
  <si>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</si>
  <si>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</si>
  <si>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</si>
  <si>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</si>
  <si>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</si>
  <si>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</si>
  <si>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</si>
  <si>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</si>
  <si>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</si>
  <si>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</si>
  <si>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</si>
  <si>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</si>
  <si>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</si>
  <si>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</si>
  <si>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</si>
  <si>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</si>
  <si>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</si>
  <si>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</si>
  <si>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</si>
  <si>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</si>
  <si>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</si>
  <si>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</si>
  <si>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</si>
  <si>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</si>
  <si>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</si>
  <si>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</si>
  <si>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</si>
  <si>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</si>
  <si>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</si>
  <si>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</si>
  <si>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</si>
  <si>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</si>
  <si>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</si>
  <si>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</si>
  <si>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</si>
  <si>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</si>
  <si>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</si>
  <si>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</si>
  <si>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</si>
  <si>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</si>
  <si>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</si>
  <si>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</si>
  <si>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</si>
  <si>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</si>
  <si>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</si>
  <si>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</si>
  <si>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</si>
  <si>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</si>
  <si>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</si>
  <si>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</si>
  <si>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</si>
  <si>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</si>
  <si>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</si>
  <si>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</si>
  <si>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</si>
  <si>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</si>
  <si>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</si>
  <si>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</si>
  <si>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</si>
  <si>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</si>
  <si>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</si>
  <si>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</si>
  <si>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</si>
  <si>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</si>
  <si>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</si>
  <si>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</si>
  <si>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</si>
  <si>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</si>
  <si>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</si>
  <si>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</si>
  <si>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</si>
  <si>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</si>
  <si>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</si>
  <si>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</si>
  <si>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</si>
  <si>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</si>
  <si>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</si>
  <si>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</si>
  <si>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</si>
  <si>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</si>
  <si>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</si>
  <si>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</si>
  <si>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</si>
  <si>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</si>
  <si>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</si>
  <si>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</si>
  <si>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</si>
  <si>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</si>
  <si>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</si>
  <si>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</si>
  <si>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</si>
  <si>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</si>
  <si>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</si>
  <si>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</si>
  <si>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</si>
  <si>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</si>
  <si>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</si>
  <si>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</si>
  <si>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</si>
  <si>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</si>
  <si>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</si>
  <si>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</si>
  <si>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</si>
  <si>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</si>
  <si>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</si>
  <si>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</si>
  <si>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</si>
  <si>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</si>
  <si>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</si>
  <si>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</si>
  <si>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</si>
  <si>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</si>
  <si>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</si>
  <si>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</si>
  <si>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</si>
  <si>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</si>
  <si>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</si>
  <si>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</si>
  <si>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</si>
  <si>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</si>
  <si>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</si>
  <si>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</si>
  <si>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</si>
  <si>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</si>
  <si>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</si>
  <si>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</si>
  <si>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</si>
  <si>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</si>
  <si>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</si>
  <si>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</si>
  <si>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</si>
  <si>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</si>
  <si>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</si>
  <si>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</si>
  <si>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</si>
  <si>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</si>
  <si>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</si>
  <si>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</si>
  <si>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</si>
  <si>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</si>
  <si>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</si>
  <si>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</si>
  <si>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</si>
  <si>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</si>
  <si>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</si>
  <si>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</si>
  <si>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</si>
  <si>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</si>
  <si>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</si>
  <si>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</si>
  <si>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</si>
  <si>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</si>
  <si>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</si>
  <si>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</si>
  <si>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</si>
  <si>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</si>
  <si>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</si>
  <si>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</si>
  <si>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</si>
  <si>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</si>
  <si>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</si>
  <si>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</si>
  <si>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</si>
  <si>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</si>
  <si>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</si>
  <si>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</si>
  <si>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</si>
  <si>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</si>
  <si>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</si>
  <si>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</si>
  <si>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</si>
  <si>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</si>
  <si>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</si>
  <si>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</si>
  <si>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</si>
  <si>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</si>
  <si>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</si>
  <si>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</si>
  <si>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</si>
  <si>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</si>
  <si>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</si>
  <si>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</si>
  <si>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</si>
  <si>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</si>
  <si>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</si>
  <si>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</si>
  <si>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</si>
  <si>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</si>
  <si>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</si>
  <si>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</si>
  <si>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</si>
  <si>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</si>
  <si>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</si>
  <si>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</si>
  <si>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</si>
  <si>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</si>
  <si>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</si>
  <si>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</si>
  <si>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</si>
  <si>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</si>
  <si>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</si>
  <si>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</si>
  <si>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</si>
  <si>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</si>
  <si>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</si>
  <si>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</si>
  <si>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</si>
  <si>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</si>
  <si>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</si>
  <si>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</si>
  <si>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</si>
  <si>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</si>
  <si>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</si>
  <si>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</si>
  <si>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</si>
  <si>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</si>
  <si>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</si>
  <si>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</si>
  <si>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</si>
  <si>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</si>
  <si>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</si>
  <si>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</si>
  <si>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</si>
  <si>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</si>
  <si>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</si>
  <si>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</si>
  <si>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</si>
  <si>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</si>
  <si>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</si>
  <si>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</si>
  <si>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</si>
  <si>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</si>
  <si>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</si>
  <si>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</si>
  <si>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</si>
  <si>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</si>
  <si>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</si>
  <si>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</si>
  <si>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</si>
  <si>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</si>
  <si>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</si>
  <si>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</si>
  <si>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</si>
  <si>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</si>
  <si>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</si>
  <si>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</si>
  <si>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</si>
  <si>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</si>
  <si>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</si>
  <si>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</si>
  <si>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</si>
  <si>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</si>
  <si>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</si>
  <si>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</si>
  <si>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</si>
  <si>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</si>
  <si>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</si>
  <si>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</si>
  <si>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</si>
  <si>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</si>
  <si>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</si>
  <si>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</si>
  <si>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</si>
  <si>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</si>
  <si>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</si>
  <si>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</si>
  <si>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</si>
  <si>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</si>
  <si>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</si>
  <si>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</si>
  <si>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</si>
  <si>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</si>
  <si>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</si>
  <si>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</si>
  <si>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</si>
  <si>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</si>
  <si>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</si>
  <si>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</si>
  <si>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</si>
  <si>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</si>
  <si>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</si>
  <si>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</si>
  <si>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</si>
  <si>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</si>
  <si>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</si>
  <si>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</si>
  <si>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</si>
  <si>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</si>
  <si>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</si>
  <si>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</si>
  <si>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</si>
  <si>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</si>
  <si>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</si>
  <si>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</si>
  <si>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</si>
  <si>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</si>
  <si>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</si>
  <si>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</si>
  <si>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</si>
  <si>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</si>
  <si>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</si>
  <si>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</si>
  <si>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</si>
  <si>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</si>
  <si>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</si>
  <si>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</si>
  <si>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</si>
  <si>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</si>
  <si>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</si>
  <si>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</si>
  <si>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</si>
  <si>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</si>
  <si>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</si>
  <si>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</si>
  <si>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</si>
  <si>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</si>
  <si>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</si>
  <si>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</si>
  <si>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</si>
  <si>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</si>
  <si>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</si>
  <si>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</si>
  <si>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</si>
  <si>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</si>
  <si>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</si>
  <si>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</si>
  <si>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</si>
  <si>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</si>
  <si>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</si>
  <si>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</si>
  <si>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</si>
  <si>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</si>
  <si>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</si>
  <si>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</si>
  <si>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</si>
  <si>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</si>
  <si>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</si>
  <si>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</si>
  <si>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</si>
  <si>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</si>
  <si>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</si>
  <si>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</si>
  <si>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</si>
  <si>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</si>
  <si>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</si>
  <si>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</si>
  <si>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</si>
  <si>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</si>
  <si>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</si>
  <si>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</si>
  <si>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</si>
  <si>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</si>
  <si>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</si>
  <si>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</si>
  <si>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</si>
  <si>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</si>
  <si>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</si>
  <si>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</si>
  <si>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</si>
  <si>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</si>
  <si>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</si>
  <si>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</si>
  <si>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</si>
  <si>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</si>
  <si>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</si>
  <si>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</si>
  <si>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</si>
  <si>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</si>
  <si>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</si>
  <si>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</si>
  <si>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</si>
  <si>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</si>
  <si>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</si>
  <si>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</si>
  <si>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</si>
  <si>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</si>
  <si>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</si>
  <si>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</si>
  <si>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</si>
  <si>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</si>
  <si>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</si>
  <si>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</si>
  <si>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</si>
  <si>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</si>
  <si>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</si>
  <si>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</si>
  <si>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</si>
  <si>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</si>
  <si>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</si>
  <si>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</si>
  <si>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</si>
  <si>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</si>
  <si>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</si>
  <si>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</si>
  <si>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</si>
  <si>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</si>
  <si>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</si>
  <si>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</si>
  <si>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</si>
  <si>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</si>
  <si>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</si>
  <si>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</si>
  <si>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</si>
  <si>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</si>
  <si>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</si>
  <si>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</si>
  <si>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</si>
  <si>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</si>
  <si>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</si>
  <si>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</si>
  <si>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</si>
  <si>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</si>
  <si>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</si>
  <si>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</si>
  <si>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</si>
  <si>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</si>
  <si>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</si>
  <si>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</si>
  <si>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</si>
  <si>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</si>
  <si>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</si>
  <si>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</si>
  <si>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</si>
  <si>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</si>
  <si>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</si>
  <si>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</si>
  <si>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</si>
  <si>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</si>
  <si>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</si>
  <si>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</si>
  <si>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</si>
  <si>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</si>
  <si>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</si>
  <si>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</si>
  <si>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</si>
  <si>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</si>
  <si>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</si>
  <si>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</si>
  <si>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</si>
  <si>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</si>
  <si>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</si>
  <si>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</si>
  <si>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</si>
  <si>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</si>
  <si>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</si>
  <si>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</si>
  <si>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</si>
  <si>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</si>
  <si>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</si>
  <si>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</si>
  <si>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</si>
  <si>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</si>
  <si>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</si>
  <si>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</si>
  <si>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</si>
  <si>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</si>
  <si>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</si>
  <si>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</si>
  <si>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</si>
  <si>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</si>
  <si>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</si>
  <si>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</si>
  <si>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</si>
  <si>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</si>
  <si>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</si>
  <si>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</si>
  <si>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</si>
  <si>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</si>
  <si>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</si>
  <si>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</si>
  <si>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</si>
  <si>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</si>
  <si>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</si>
  <si>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</si>
  <si>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</si>
  <si>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</si>
  <si>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</si>
  <si>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</si>
  <si>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</si>
  <si>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</si>
  <si>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</si>
  <si>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</si>
  <si>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</si>
  <si>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</si>
  <si>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</si>
  <si>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</si>
  <si>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</si>
  <si>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</si>
  <si>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</si>
  <si>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</si>
  <si>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</si>
  <si>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</si>
  <si>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</si>
  <si>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</si>
  <si>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</si>
  <si>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</si>
  <si>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</si>
  <si>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</si>
  <si>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</si>
  <si>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</si>
  <si>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</si>
  <si>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</si>
  <si>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</si>
  <si>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</si>
  <si>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</si>
  <si>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</si>
  <si>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</si>
  <si>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</si>
  <si>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</si>
  <si>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</si>
  <si>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</si>
  <si>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</si>
  <si>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</si>
  <si>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</si>
  <si>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</si>
  <si>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</si>
  <si>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</si>
  <si>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</si>
  <si>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</si>
  <si>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</si>
  <si>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</si>
  <si>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</si>
  <si>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</si>
  <si>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</si>
  <si>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</si>
  <si>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</si>
  <si>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</si>
  <si>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</si>
  <si>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</si>
  <si>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</si>
  <si>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</si>
  <si>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</si>
  <si>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</si>
  <si>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</si>
  <si>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</si>
  <si>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</si>
  <si>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</si>
  <si>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</si>
  <si>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</si>
  <si>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</si>
  <si>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</si>
  <si>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</si>
  <si>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</si>
  <si>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</si>
  <si>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</si>
  <si>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</si>
  <si>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</si>
  <si>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</si>
  <si>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</si>
  <si>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</si>
  <si>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</si>
  <si>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</si>
  <si>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</si>
  <si>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</si>
  <si>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</si>
  <si>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</si>
  <si>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</si>
  <si>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</si>
  <si>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</si>
  <si>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</si>
  <si>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</si>
  <si>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</si>
  <si>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</si>
  <si>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</si>
  <si>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</si>
  <si>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</si>
  <si>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</si>
  <si>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</si>
  <si>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</si>
  <si>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</si>
  <si>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</si>
  <si>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</si>
  <si>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</si>
  <si>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</si>
  <si>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</si>
  <si>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</si>
  <si>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</si>
  <si>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</si>
  <si>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</si>
  <si>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</si>
  <si>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</si>
  <si>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</si>
  <si>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</si>
  <si>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</si>
  <si>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</si>
  <si>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</si>
  <si>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</si>
  <si>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</si>
  <si>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</si>
  <si>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</si>
  <si>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</si>
  <si>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</si>
  <si>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</si>
  <si>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</si>
  <si>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</si>
  <si>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</si>
  <si>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</si>
  <si>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</si>
  <si>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</si>
  <si>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</si>
  <si>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</si>
  <si>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</si>
  <si>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</si>
  <si>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</si>
  <si>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</si>
  <si>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</si>
  <si>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</si>
  <si>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</si>
  <si>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</si>
  <si>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</si>
  <si>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</si>
  <si>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</si>
  <si>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</si>
  <si>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</si>
  <si>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</si>
  <si>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</si>
  <si>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</si>
  <si>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</si>
  <si>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</si>
  <si>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</si>
  <si>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</si>
  <si>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</si>
  <si>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</si>
  <si>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</si>
  <si>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</si>
  <si>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</si>
  <si>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</si>
  <si>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</si>
  <si>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</si>
  <si>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</si>
  <si>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</si>
  <si>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</si>
  <si>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</si>
  <si>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</si>
  <si>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</si>
  <si>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</si>
  <si>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</si>
  <si>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</si>
  <si>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</si>
  <si>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</si>
  <si>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</si>
  <si>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</si>
  <si>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</si>
  <si>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</si>
  <si>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</si>
  <si>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</si>
  <si>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</si>
  <si>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</si>
  <si>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</si>
  <si>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</si>
  <si>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</si>
  <si>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</si>
  <si>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</si>
  <si>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</si>
  <si>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</si>
  <si>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</si>
  <si>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</si>
  <si>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</si>
  <si>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</si>
  <si>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</si>
  <si>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</si>
  <si>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</si>
  <si>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</si>
  <si>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</si>
  <si>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</si>
  <si>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</si>
  <si>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</si>
  <si>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</si>
  <si>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</si>
  <si>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</si>
  <si>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</si>
  <si>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</si>
  <si>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</si>
  <si>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</si>
  <si>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</si>
  <si>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</si>
  <si>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</si>
  <si>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</si>
  <si>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</si>
  <si>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</si>
  <si>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</si>
  <si>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</si>
  <si>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</si>
  <si>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</si>
  <si>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</si>
  <si>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</si>
  <si>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</si>
  <si>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</si>
  <si>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</si>
  <si>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</si>
  <si>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</si>
  <si>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</si>
  <si>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</si>
  <si>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</si>
  <si>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</si>
  <si>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</si>
  <si>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</si>
  <si>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</si>
  <si>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</si>
  <si>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</si>
  <si>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</si>
  <si>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</si>
  <si>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</si>
  <si>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</si>
  <si>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</si>
  <si>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</si>
  <si>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</si>
  <si>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</si>
  <si>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</si>
  <si>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</si>
  <si>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</si>
  <si>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</si>
  <si>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</si>
  <si>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</si>
  <si>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</si>
  <si>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</si>
  <si>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</si>
  <si>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</si>
  <si>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</si>
  <si>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</si>
  <si>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</si>
  <si>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</si>
  <si>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</si>
  <si>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</si>
  <si>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</si>
  <si>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</si>
  <si>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</si>
  <si>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</si>
  <si>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</si>
  <si>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</si>
  <si>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</si>
  <si>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</si>
  <si>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</si>
  <si>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</si>
  <si>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</si>
  <si>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</si>
  <si>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</si>
  <si>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</si>
  <si>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</si>
  <si>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</si>
  <si>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</si>
  <si>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</si>
  <si>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</si>
  <si>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</si>
  <si>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</si>
  <si>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</si>
  <si>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</si>
  <si>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</si>
  <si>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</si>
  <si>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</si>
  <si>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</si>
  <si>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</si>
  <si>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</si>
  <si>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</si>
  <si>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</si>
  <si>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</si>
  <si>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</si>
  <si>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</si>
  <si>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</si>
  <si>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</si>
  <si>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</si>
  <si>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</si>
  <si>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</si>
  <si>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</si>
  <si>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</si>
  <si>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</si>
  <si>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</si>
  <si>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</si>
  <si>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</si>
  <si>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</si>
  <si>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</si>
  <si>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</si>
  <si>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</si>
  <si>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</si>
  <si>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</si>
  <si>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</si>
  <si>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</si>
  <si>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</si>
  <si>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</si>
  <si>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</si>
  <si>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</si>
  <si>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</si>
  <si>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</si>
  <si>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</si>
  <si>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</si>
  <si>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</si>
  <si>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</si>
  <si>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</si>
  <si>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</si>
  <si>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</si>
  <si>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</si>
  <si>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</si>
  <si>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</si>
  <si>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</si>
  <si>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</si>
  <si>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</si>
  <si>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</si>
  <si>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</si>
  <si>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</si>
  <si>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</si>
  <si>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</si>
  <si>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</si>
  <si>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</si>
  <si>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</si>
  <si>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</si>
  <si>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</si>
  <si>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</si>
  <si>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</si>
  <si>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</si>
  <si>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</si>
  <si>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</si>
  <si>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</si>
  <si>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</si>
  <si>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</si>
  <si>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</si>
  <si>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</si>
  <si>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</si>
  <si>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</si>
  <si>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</si>
  <si>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</si>
  <si>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</si>
  <si>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</si>
  <si>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</si>
  <si>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</si>
  <si>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</si>
  <si>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</si>
  <si>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</si>
  <si>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</si>
  <si>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</si>
  <si>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</si>
  <si>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</si>
  <si>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</si>
  <si>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</si>
  <si>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</si>
  <si>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</si>
  <si>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</si>
  <si>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</si>
  <si>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</si>
  <si>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</si>
  <si>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</si>
  <si>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</si>
  <si>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</si>
  <si>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</si>
  <si>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</si>
  <si>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</si>
  <si>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</si>
  <si>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</si>
  <si>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</si>
  <si>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</si>
  <si>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</si>
  <si>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</si>
  <si>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</si>
  <si>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</si>
  <si>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</si>
  <si>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</si>
  <si>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</si>
  <si>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</si>
  <si>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</si>
  <si>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</si>
  <si>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</si>
  <si>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</si>
  <si>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</si>
  <si>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</si>
  <si>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</si>
  <si>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</si>
  <si>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</si>
  <si>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</si>
  <si>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</si>
  <si>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</si>
  <si>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</si>
  <si>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</si>
  <si>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</si>
  <si>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</si>
  <si>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</si>
  <si>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</si>
  <si>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</si>
  <si>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</si>
  <si>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</si>
  <si>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</si>
  <si>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</si>
  <si>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</si>
  <si>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</si>
  <si>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</si>
  <si>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</si>
  <si>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</si>
  <si>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</si>
  <si>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</si>
  <si>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</si>
  <si>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</si>
  <si>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</si>
  <si>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</si>
  <si>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</si>
  <si>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</si>
  <si>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</si>
  <si>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</si>
  <si>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</si>
  <si>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</si>
  <si>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</si>
  <si>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</si>
  <si>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</si>
  <si>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</si>
  <si>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</si>
  <si>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</si>
  <si>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</si>
  <si>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</si>
  <si>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</si>
  <si>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</si>
  <si>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</si>
  <si>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</si>
  <si>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</si>
  <si>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</si>
  <si>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</si>
  <si>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</si>
  <si>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</si>
  <si>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</si>
  <si>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</si>
  <si>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</si>
  <si>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</si>
  <si>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</si>
  <si>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</si>
  <si>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</si>
  <si>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</si>
  <si>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</si>
  <si>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</si>
  <si>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</si>
  <si>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</si>
  <si>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</si>
  <si>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</si>
  <si>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</si>
  <si>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</si>
  <si>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</si>
  <si>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</si>
  <si>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</si>
  <si>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</si>
  <si>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</si>
  <si>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</si>
  <si>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</si>
  <si>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</si>
  <si>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</si>
  <si>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</si>
  <si>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</si>
  <si>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</si>
  <si>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</si>
  <si>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</si>
  <si>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</si>
  <si>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</si>
  <si>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</si>
  <si>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</si>
  <si>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</si>
  <si>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</si>
  <si>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</si>
  <si>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</si>
  <si>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</si>
  <si>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</si>
  <si>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</si>
  <si>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</si>
  <si>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</si>
  <si>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</si>
  <si>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</si>
  <si>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</si>
  <si>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</si>
  <si>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</si>
  <si>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</si>
  <si>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</si>
  <si>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</si>
  <si>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</si>
  <si>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</si>
  <si>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</si>
  <si>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</si>
  <si>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</si>
  <si>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</si>
  <si>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</si>
  <si>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</si>
  <si>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</si>
  <si>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</si>
  <si>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</si>
  <si>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</si>
  <si>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</si>
  <si>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</si>
  <si>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</si>
  <si>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</si>
  <si>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</si>
  <si>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</si>
  <si>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</si>
  <si>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</si>
  <si>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</si>
  <si>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</si>
  <si>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</si>
  <si>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</si>
  <si>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</si>
  <si>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</si>
  <si>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</si>
  <si>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</si>
  <si>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</si>
  <si>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</si>
  <si>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</si>
  <si>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</si>
  <si>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</si>
  <si>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</si>
  <si>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</si>
  <si>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</si>
  <si>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</si>
  <si>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</si>
  <si>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</si>
  <si>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</si>
  <si>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</si>
  <si>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</si>
  <si>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</si>
  <si>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</si>
  <si>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</si>
  <si>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</si>
  <si>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</si>
  <si>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</si>
  <si>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</si>
  <si>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</si>
  <si>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</si>
  <si>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</si>
  <si>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</si>
  <si>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</si>
  <si>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</si>
  <si>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</si>
  <si>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</si>
  <si>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</si>
  <si>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</si>
  <si>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</si>
  <si>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</si>
  <si>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</si>
  <si>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</si>
  <si>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</si>
  <si>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</si>
  <si>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</si>
  <si>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</si>
  <si>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</si>
  <si>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</si>
  <si>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</si>
  <si>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</si>
  <si>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</si>
  <si>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</si>
  <si>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</si>
  <si>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</si>
  <si>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</si>
  <si>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</si>
  <si>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</si>
  <si>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</si>
  <si>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</si>
  <si>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</si>
  <si>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</si>
  <si>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</si>
  <si>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</si>
  <si>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</si>
  <si>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</si>
  <si>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</si>
  <si>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</si>
  <si>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</si>
  <si>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</si>
  <si>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</si>
  <si>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</si>
  <si>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</si>
  <si>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</si>
  <si>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</si>
  <si>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</si>
  <si>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</si>
  <si>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</si>
  <si>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</si>
  <si>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</si>
  <si>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</si>
  <si>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</si>
  <si>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</si>
  <si>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</si>
  <si>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</si>
  <si>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</si>
  <si>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</si>
  <si>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</si>
  <si>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</si>
  <si>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</si>
  <si>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</si>
  <si>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</si>
  <si>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</si>
  <si>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</si>
  <si>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</si>
  <si>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</si>
  <si>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</si>
  <si>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</si>
  <si>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</si>
  <si>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</si>
  <si>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</si>
  <si>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</si>
  <si>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</si>
  <si>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</si>
  <si>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</si>
  <si>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</si>
  <si>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</si>
  <si>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</si>
  <si>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</si>
  <si>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</si>
  <si>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</si>
  <si>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</si>
  <si>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</si>
  <si>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</si>
  <si>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</si>
  <si>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</si>
  <si>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</si>
  <si>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</si>
  <si>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</si>
  <si>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</si>
  <si>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</si>
  <si>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</si>
  <si>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</si>
  <si>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</si>
  <si>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</si>
  <si>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</si>
  <si>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</si>
  <si>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</si>
  <si>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</si>
  <si>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</si>
  <si>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</si>
  <si>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</si>
  <si>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</si>
  <si>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</si>
  <si>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</si>
  <si>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</si>
  <si>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</si>
  <si>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</si>
  <si>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</si>
  <si>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</si>
  <si>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</si>
  <si>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</si>
  <si>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</si>
  <si>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</si>
  <si>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</si>
  <si>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</si>
  <si>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</si>
  <si>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</si>
  <si>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</si>
  <si>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</si>
  <si>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</si>
  <si>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</si>
  <si>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</si>
  <si>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</si>
  <si>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</si>
  <si>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</si>
  <si>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</si>
  <si>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</si>
  <si>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</si>
  <si>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</si>
  <si>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</si>
  <si>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</si>
  <si>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</si>
  <si>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</si>
  <si>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</si>
  <si>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</si>
  <si>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</si>
  <si>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</si>
  <si>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</si>
  <si>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</si>
  <si>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</si>
  <si>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</si>
  <si>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</si>
  <si>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</si>
  <si>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</si>
  <si>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</si>
  <si>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</si>
  <si>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</si>
  <si>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</si>
  <si>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</si>
  <si>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</si>
  <si>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</si>
  <si>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</si>
  <si>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</si>
  <si>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</si>
  <si>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</si>
  <si>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</si>
  <si>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</si>
  <si>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</si>
  <si>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</si>
  <si>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</si>
  <si>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</si>
  <si>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</si>
  <si>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</si>
  <si>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</si>
  <si>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</si>
  <si>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</si>
  <si>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</si>
  <si>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</si>
  <si>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</si>
  <si>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</si>
  <si>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</si>
  <si>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</si>
  <si>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</si>
  <si>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</si>
  <si>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</si>
  <si>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</si>
  <si>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</si>
  <si>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</si>
  <si>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</si>
  <si>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</si>
  <si>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</si>
  <si>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</si>
  <si>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</si>
  <si>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</si>
  <si>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</si>
  <si>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</si>
  <si>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</si>
  <si>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</si>
  <si>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</si>
  <si>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</si>
  <si>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</si>
  <si>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</si>
  <si>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</si>
  <si>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</si>
  <si>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</si>
  <si>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</si>
  <si>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</si>
  <si>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</si>
  <si>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</si>
  <si>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</si>
  <si>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</si>
  <si>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</si>
  <si>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</si>
  <si>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</si>
  <si>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</si>
  <si>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</si>
  <si>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</si>
  <si>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</si>
  <si>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</si>
  <si>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</si>
  <si>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</si>
  <si>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</si>
  <si>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</si>
  <si>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</si>
  <si>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</si>
  <si>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</si>
  <si>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</si>
  <si>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</si>
  <si>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</si>
  <si>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</si>
  <si>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</si>
  <si>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</si>
  <si>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</si>
  <si>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</si>
  <si>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</si>
  <si>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</si>
  <si>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</si>
  <si>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</si>
  <si>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</si>
  <si>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</si>
  <si>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</si>
  <si>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</si>
  <si>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</si>
  <si>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</si>
  <si>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</si>
  <si>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</si>
  <si>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</si>
  <si>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</si>
  <si>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</si>
  <si>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</si>
  <si>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</si>
  <si>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</si>
  <si>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</si>
  <si>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</si>
  <si>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</si>
  <si>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</si>
  <si>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</si>
  <si>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</si>
  <si>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</si>
  <si>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</si>
  <si>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</si>
  <si>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</si>
  <si>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</si>
  <si>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</si>
  <si>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</si>
  <si>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</si>
  <si>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</si>
  <si>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</si>
  <si>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</si>
  <si>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</si>
  <si>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</si>
  <si>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</si>
  <si>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</si>
  <si>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</si>
  <si>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</si>
  <si>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</si>
  <si>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</si>
  <si>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</si>
  <si>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</si>
  <si>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</si>
  <si>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</si>
  <si>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</si>
  <si>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</si>
  <si>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</si>
  <si>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</si>
  <si>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</si>
  <si>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</si>
  <si>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</si>
  <si>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</si>
  <si>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</si>
  <si>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</si>
  <si>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</si>
  <si>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</si>
  <si>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</si>
  <si>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</si>
  <si>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</si>
  <si>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</si>
  <si>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</si>
  <si>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</si>
  <si>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</si>
  <si>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</si>
  <si>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</si>
  <si>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</si>
  <si>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</si>
  <si>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</si>
  <si>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</si>
  <si>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</si>
  <si>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</si>
  <si>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</si>
  <si>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</si>
  <si>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</si>
  <si>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</si>
  <si>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</si>
  <si>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</si>
  <si>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</si>
  <si>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</si>
  <si>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</si>
  <si>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</si>
  <si>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</si>
  <si>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</si>
  <si>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</si>
  <si>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</si>
  <si>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</si>
  <si>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</si>
  <si>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</si>
  <si>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</si>
  <si>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</si>
  <si>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</si>
  <si>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</si>
  <si>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</si>
  <si>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</si>
  <si>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</si>
  <si>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</si>
  <si>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</si>
  <si>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</si>
  <si>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</si>
  <si>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</si>
  <si>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</si>
  <si>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</si>
  <si>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</si>
  <si>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</si>
  <si>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</si>
  <si>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</si>
  <si>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</si>
  <si>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</si>
  <si>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</si>
  <si>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</si>
  <si>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</si>
  <si>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</si>
  <si>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</si>
  <si>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</si>
  <si>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</si>
  <si>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</si>
  <si>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</si>
  <si>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</si>
  <si>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</si>
  <si>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</si>
  <si>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</si>
  <si>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</si>
  <si>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</si>
  <si>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</si>
  <si>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</si>
  <si>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</si>
  <si>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</si>
  <si>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</si>
  <si>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</si>
  <si>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</si>
  <si>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</si>
  <si>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</si>
  <si>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</si>
  <si>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</si>
  <si>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</si>
  <si>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</si>
  <si>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</si>
  <si>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</si>
  <si>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</si>
  <si>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</si>
  <si>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</si>
  <si>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</si>
  <si>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</si>
  <si>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</si>
  <si>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</si>
  <si>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</si>
  <si>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</si>
  <si>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</si>
  <si>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</si>
  <si>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</si>
  <si>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</si>
  <si>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</si>
  <si>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</si>
  <si>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</si>
  <si>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</si>
  <si>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</si>
  <si>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</si>
  <si>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</si>
  <si>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</si>
  <si>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</si>
  <si>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</si>
  <si>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</si>
  <si>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</si>
  <si>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</si>
  <si>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</si>
  <si>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</si>
  <si>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</si>
  <si>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</si>
  <si>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</si>
  <si>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</si>
  <si>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</si>
  <si>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</si>
  <si>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</si>
  <si>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</si>
  <si>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</si>
  <si>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</si>
  <si>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</si>
  <si>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</si>
  <si>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</si>
  <si>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</si>
  <si>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</si>
  <si>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</si>
  <si>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</si>
  <si>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</si>
  <si>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</si>
  <si>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</si>
  <si>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</si>
  <si>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</si>
  <si>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</si>
  <si>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</si>
  <si>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</si>
  <si>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</si>
  <si>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</si>
  <si>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</si>
  <si>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</si>
  <si>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</si>
  <si>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</si>
  <si>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</si>
  <si>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</si>
  <si>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</si>
  <si>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</si>
  <si>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</si>
  <si>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</si>
  <si>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</si>
  <si>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</si>
  <si>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</si>
  <si>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</si>
  <si>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</si>
  <si>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</si>
  <si>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</si>
  <si>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</si>
  <si>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</si>
  <si>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</si>
  <si>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</si>
  <si>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</si>
  <si>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</si>
  <si>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</si>
  <si>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</si>
  <si>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</si>
  <si>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</si>
  <si>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</si>
  <si>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</si>
  <si>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</si>
  <si>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</si>
  <si>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</si>
  <si>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</si>
  <si>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</si>
  <si>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</si>
  <si>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</si>
  <si>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</si>
  <si>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</si>
  <si>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</si>
  <si>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</si>
  <si>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</si>
  <si>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</si>
  <si>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</si>
  <si>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</si>
  <si>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</si>
  <si>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</si>
  <si>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</si>
  <si>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</si>
  <si>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</si>
  <si>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</si>
  <si>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</si>
  <si>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</si>
  <si>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</si>
  <si>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</si>
  <si>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</si>
  <si>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</si>
  <si>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</si>
  <si>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</si>
  <si>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</si>
  <si>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</si>
  <si>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</si>
  <si>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</si>
  <si>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</si>
  <si>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</si>
  <si>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</si>
  <si>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</si>
  <si>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</si>
  <si>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</si>
  <si>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</si>
  <si>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</si>
  <si>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</si>
  <si>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</si>
  <si>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</si>
  <si>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</si>
  <si>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</si>
  <si>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</si>
  <si>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</si>
  <si>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</si>
  <si>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</si>
  <si>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</si>
  <si>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</si>
  <si>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</si>
  <si>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</si>
  <si>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</si>
  <si>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</si>
  <si>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</si>
  <si>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</si>
  <si>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</si>
  <si>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</si>
  <si>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</si>
  <si>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</si>
  <si>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</si>
  <si>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</si>
  <si>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</si>
  <si>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</si>
  <si>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</si>
  <si>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</si>
  <si>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</si>
  <si>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</si>
  <si>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</si>
  <si>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</si>
  <si>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</si>
  <si>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</si>
  <si>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</si>
  <si>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</si>
  <si>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</si>
  <si>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</si>
  <si>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</si>
  <si>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</si>
  <si>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</si>
  <si>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</si>
  <si>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</si>
  <si>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</si>
  <si>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</si>
  <si>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</si>
  <si>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</si>
  <si>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</si>
  <si>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</si>
  <si>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</si>
  <si>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</si>
  <si>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</si>
  <si>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</si>
  <si>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</si>
  <si>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</si>
  <si>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</si>
  <si>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</si>
  <si>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</si>
  <si>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</si>
  <si>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</si>
  <si>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</si>
  <si>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</si>
  <si>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</si>
  <si>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</si>
  <si>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</si>
  <si>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</si>
  <si>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</si>
  <si>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</si>
  <si>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</si>
  <si>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</si>
  <si>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</si>
  <si>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</si>
  <si>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</si>
  <si>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</si>
  <si>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</si>
  <si>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</si>
  <si>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</si>
  <si>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</si>
  <si>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</si>
  <si>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</si>
  <si>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</si>
  <si>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</si>
  <si>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</si>
  <si>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</si>
  <si>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</si>
  <si>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</si>
  <si>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</si>
  <si>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</si>
  <si>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</si>
  <si>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</si>
  <si>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</si>
  <si>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</si>
  <si>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</si>
  <si>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</si>
  <si>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</si>
  <si>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</si>
  <si>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</si>
  <si>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</si>
  <si>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</si>
  <si>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</si>
  <si>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</si>
  <si>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</si>
  <si>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</si>
  <si>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</si>
  <si>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</si>
  <si>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</si>
  <si>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</si>
  <si>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</si>
  <si>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</si>
  <si>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</si>
  <si>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</si>
  <si>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</si>
  <si>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</si>
  <si>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</si>
  <si>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</si>
  <si>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</si>
  <si>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</si>
  <si>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</si>
  <si>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</si>
  <si>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</si>
  <si>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</si>
  <si>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</si>
  <si>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</si>
  <si>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</si>
  <si>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</si>
  <si>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</si>
  <si>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</si>
  <si>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</si>
  <si>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</si>
  <si>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</si>
  <si>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</si>
  <si>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</si>
  <si>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</si>
  <si>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</si>
  <si>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</si>
  <si>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</si>
  <si>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</si>
  <si>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</si>
  <si>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</si>
  <si>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</si>
  <si>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</si>
  <si>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</si>
  <si>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</si>
  <si>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</si>
  <si>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</si>
  <si>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</si>
  <si>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</si>
  <si>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</si>
  <si>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</si>
  <si>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</si>
  <si>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</si>
  <si>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</si>
  <si>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</si>
  <si>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</si>
  <si>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</si>
  <si>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</si>
  <si>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</si>
  <si>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</si>
  <si>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</si>
  <si>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</si>
  <si>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</si>
  <si>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</si>
  <si>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</si>
  <si>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</si>
  <si>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</si>
  <si>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</si>
  <si>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</si>
  <si>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</si>
  <si>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</si>
  <si>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</si>
  <si>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</si>
  <si>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</si>
  <si>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</si>
  <si>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</si>
  <si>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</si>
  <si>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</si>
  <si>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</si>
  <si>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</si>
  <si>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</si>
  <si>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</si>
  <si>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</si>
  <si>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</si>
  <si>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</si>
  <si>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</si>
  <si>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</si>
  <si>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</si>
  <si>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</si>
  <si>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</si>
  <si>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</si>
  <si>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</si>
  <si>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</si>
  <si>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</si>
  <si>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</si>
  <si>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</si>
  <si>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</si>
  <si>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</si>
  <si>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</si>
  <si>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</si>
  <si>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</si>
  <si>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</si>
  <si>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</si>
  <si>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</si>
  <si>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</si>
  <si>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</si>
  <si>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</si>
  <si>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</si>
  <si>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</si>
  <si>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</si>
  <si>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</si>
  <si>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</si>
  <si>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</si>
  <si>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</si>
  <si>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</si>
  <si>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</si>
  <si>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</si>
  <si>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</si>
  <si>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</si>
  <si>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</si>
  <si>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</si>
  <si>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</si>
  <si>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</si>
  <si>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</si>
  <si>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</si>
  <si>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</si>
  <si>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</si>
  <si>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</si>
  <si>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</si>
  <si>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</si>
  <si>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</si>
  <si>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</si>
  <si>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</si>
  <si>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</si>
  <si>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</si>
  <si>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</si>
  <si>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</si>
  <si>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</si>
  <si>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</si>
  <si>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</si>
  <si>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</si>
  <si>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</si>
  <si>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</si>
  <si>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</si>
  <si>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</si>
  <si>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</si>
  <si>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</si>
  <si>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</si>
  <si>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</si>
  <si>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</si>
  <si>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</si>
  <si>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</si>
  <si>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</si>
  <si>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</si>
  <si>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</si>
  <si>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</si>
  <si>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</si>
  <si>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</si>
  <si>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</si>
  <si>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</si>
  <si>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</si>
  <si>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</si>
  <si>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</si>
  <si>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</si>
  <si>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</si>
  <si>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</si>
  <si>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</si>
  <si>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</si>
  <si>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</si>
  <si>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</si>
  <si>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</si>
  <si>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</si>
  <si>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</si>
  <si>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</si>
  <si>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</si>
  <si>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</si>
  <si>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</si>
  <si>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</si>
  <si>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</si>
  <si>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</si>
  <si>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</si>
  <si>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</si>
  <si>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</si>
  <si>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</si>
  <si>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</si>
  <si>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</si>
  <si>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</si>
  <si>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</si>
  <si>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</si>
  <si>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</si>
  <si>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</si>
  <si>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</si>
  <si>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</si>
  <si>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</si>
  <si>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</si>
  <si>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</si>
  <si>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</si>
  <si>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</si>
  <si>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</si>
  <si>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</si>
  <si>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</si>
  <si>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</si>
  <si>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</si>
  <si>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</si>
  <si>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</si>
  <si>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</si>
  <si>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</si>
  <si>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</si>
  <si>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</si>
  <si>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</si>
  <si>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</si>
  <si>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</si>
  <si>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</si>
  <si>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</si>
  <si>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</si>
  <si>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</si>
  <si>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</si>
  <si>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</si>
  <si>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</si>
  <si>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</si>
  <si>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</si>
  <si>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</si>
  <si>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</si>
  <si>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</si>
  <si>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</si>
  <si>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</si>
  <si>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</si>
  <si>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</si>
  <si>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</si>
  <si>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</si>
  <si>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</si>
  <si>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</si>
  <si>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</si>
  <si>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</si>
  <si>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</si>
  <si>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</si>
  <si>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</si>
  <si>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</si>
  <si>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</si>
  <si>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</si>
  <si>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</si>
  <si>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</si>
  <si>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</si>
  <si>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</si>
  <si>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</si>
  <si>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</si>
  <si>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</si>
  <si>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</si>
  <si>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</si>
  <si>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</si>
  <si>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</si>
  <si>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</si>
  <si>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</si>
  <si>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</si>
  <si>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</si>
  <si>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</si>
  <si>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</si>
  <si>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</si>
  <si>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</si>
  <si>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</si>
  <si>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</si>
  <si>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</si>
  <si>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</si>
  <si>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</si>
  <si>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</si>
  <si>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</si>
  <si>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</si>
  <si>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</si>
  <si>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</si>
  <si>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</si>
  <si>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</si>
  <si>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</si>
  <si>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</si>
  <si>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</si>
  <si>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</si>
  <si>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</si>
  <si>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</si>
  <si>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</si>
  <si>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</si>
  <si>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</si>
  <si>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</si>
  <si>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</si>
  <si>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</si>
  <si>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</si>
  <si>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</si>
  <si>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</si>
  <si>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</si>
  <si>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</si>
  <si>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</si>
  <si>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</si>
  <si>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</si>
  <si>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</si>
  <si>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</si>
  <si>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</si>
  <si>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</si>
  <si>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</si>
  <si>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</si>
  <si>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</si>
  <si>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</si>
  <si>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</si>
  <si>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</si>
  <si>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</si>
  <si>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</si>
  <si>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</si>
  <si>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</si>
  <si>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</si>
  <si>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</si>
  <si>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</si>
  <si>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</si>
  <si>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</si>
  <si>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</si>
  <si>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</si>
  <si>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</si>
  <si>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</si>
  <si>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</si>
  <si>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</si>
  <si>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</si>
  <si>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</si>
  <si>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</si>
  <si>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</si>
  <si>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</si>
  <si>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</si>
  <si>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</si>
  <si>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</si>
  <si>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</si>
  <si>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</si>
  <si>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</si>
  <si>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</si>
  <si>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</si>
  <si>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</si>
  <si>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</si>
  <si>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</si>
  <si>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</si>
  <si>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</si>
  <si>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</si>
  <si>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</si>
  <si>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</si>
  <si>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</si>
  <si>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</si>
  <si>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</si>
  <si>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</si>
  <si>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</si>
  <si>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</si>
  <si>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</si>
  <si>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</si>
  <si>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</si>
  <si>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</si>
  <si>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</si>
  <si>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</si>
  <si>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</si>
  <si>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</si>
  <si>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</si>
  <si>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</si>
  <si>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</si>
  <si>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</si>
  <si>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</si>
  <si>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</si>
  <si>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</si>
  <si>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</si>
  <si>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</si>
  <si>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</si>
  <si>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</si>
  <si>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</si>
  <si>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</si>
  <si>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</si>
  <si>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</si>
  <si>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</si>
  <si>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</si>
  <si>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</si>
  <si>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</si>
  <si>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</si>
  <si>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</si>
  <si>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</si>
  <si>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</si>
  <si>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</si>
  <si>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</si>
  <si>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</si>
  <si>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</si>
  <si>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</si>
  <si>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</si>
  <si>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</si>
  <si>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</si>
  <si>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</si>
  <si>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</si>
  <si>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</si>
  <si>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</si>
  <si>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</si>
  <si>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</si>
  <si>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</si>
  <si>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</si>
  <si>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</si>
  <si>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</si>
  <si>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</si>
  <si>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</si>
  <si>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</si>
  <si>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</si>
  <si>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</si>
  <si>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</si>
  <si>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</si>
  <si>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</si>
  <si>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</si>
  <si>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</si>
  <si>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</si>
  <si>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</si>
  <si>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</si>
  <si>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</si>
  <si>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</si>
  <si>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</si>
  <si>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</si>
  <si>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</si>
  <si>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</si>
  <si>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</si>
  <si>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</si>
  <si>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</si>
  <si>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</si>
  <si>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</si>
  <si>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</si>
  <si>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</si>
  <si>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</si>
  <si>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</si>
  <si>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</si>
  <si>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</si>
  <si>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</si>
  <si>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</si>
  <si>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</si>
  <si>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</si>
  <si>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</si>
  <si>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</si>
  <si>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</si>
  <si>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</si>
  <si>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</si>
  <si>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</si>
  <si>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</si>
  <si>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</si>
  <si>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</si>
  <si>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</si>
  <si>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</si>
  <si>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</si>
  <si>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</si>
  <si>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</si>
  <si>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</si>
  <si>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</si>
  <si>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</si>
  <si>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</si>
  <si>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</si>
  <si>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</si>
  <si>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</si>
  <si>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</si>
  <si>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</si>
  <si>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</si>
  <si>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</si>
  <si>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</si>
  <si>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</si>
  <si>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</si>
  <si>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</si>
  <si>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</si>
  <si>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</si>
  <si>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</si>
  <si>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</si>
  <si>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</si>
  <si>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</si>
  <si>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</si>
  <si>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</si>
  <si>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</si>
  <si>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</si>
  <si>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</si>
  <si>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</si>
  <si>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</si>
  <si>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</si>
  <si>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</si>
  <si>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</si>
  <si>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</si>
  <si>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</si>
  <si>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</si>
  <si>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</si>
  <si>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</si>
  <si>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</si>
  <si>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</si>
  <si>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</si>
  <si>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</si>
  <si>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</si>
  <si>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</si>
  <si>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</si>
  <si>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</si>
  <si>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</si>
  <si>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</si>
  <si>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</si>
  <si>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</si>
  <si>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</si>
  <si>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</si>
  <si>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</si>
  <si>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</si>
  <si>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</si>
  <si>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</si>
  <si>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</si>
  <si>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</si>
  <si>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</si>
  <si>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</si>
  <si>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</si>
  <si>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</si>
  <si>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</si>
  <si>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</si>
  <si>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</si>
  <si>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</si>
  <si>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</si>
  <si>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</si>
  <si>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</si>
  <si>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</si>
  <si>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</si>
  <si>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</si>
  <si>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</si>
  <si>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</si>
  <si>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</si>
  <si>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</si>
  <si>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</si>
  <si>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</si>
  <si>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</si>
  <si>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</si>
  <si>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</si>
  <si>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</si>
  <si>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</si>
  <si>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</si>
  <si>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</si>
  <si>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</si>
  <si>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</si>
  <si>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</si>
  <si>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</si>
  <si>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</si>
  <si>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</si>
  <si>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</si>
  <si>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</si>
  <si>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</si>
  <si>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</si>
  <si>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</si>
  <si>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</si>
  <si>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</si>
  <si>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</si>
  <si>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</si>
  <si>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</si>
  <si>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</si>
  <si>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</si>
  <si>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</si>
  <si>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</si>
  <si>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</si>
  <si>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</si>
  <si>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</si>
  <si>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</si>
  <si>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</si>
  <si>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</si>
  <si>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</si>
  <si>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</si>
  <si>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</si>
  <si>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</si>
  <si>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</si>
  <si>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</si>
  <si>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</si>
  <si>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</si>
  <si>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</si>
  <si>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</si>
  <si>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</si>
  <si>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</si>
  <si>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</si>
  <si>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</si>
  <si>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</si>
  <si>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</si>
  <si>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</si>
  <si>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</si>
  <si>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</si>
  <si>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</si>
  <si>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</si>
  <si>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</si>
  <si>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</si>
  <si>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</si>
  <si>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</si>
  <si>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</si>
  <si>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</si>
  <si>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</si>
  <si>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</si>
  <si>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</si>
  <si>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</si>
  <si>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</si>
  <si>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</si>
  <si>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</si>
  <si>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</si>
  <si>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</si>
  <si>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</si>
  <si>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</si>
  <si>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</si>
  <si>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</si>
  <si>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</si>
  <si>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</si>
  <si>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</si>
  <si>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</si>
  <si>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</si>
  <si>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</si>
  <si>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</si>
  <si>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</si>
  <si>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</si>
  <si>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</si>
  <si>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</si>
  <si>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</si>
  <si>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</si>
  <si>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</si>
  <si>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</si>
  <si>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</si>
  <si>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</si>
  <si>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</si>
  <si>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</si>
  <si>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</si>
  <si>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</si>
  <si>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</si>
  <si>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</si>
  <si>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</si>
  <si>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</si>
  <si>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</si>
  <si>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</si>
  <si>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</si>
  <si>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</si>
  <si>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</si>
  <si>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</si>
  <si>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</si>
  <si>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</si>
  <si>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</si>
  <si>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</si>
  <si>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</si>
  <si>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</si>
  <si>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</si>
  <si>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</si>
  <si>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</si>
  <si>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</si>
  <si>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</si>
  <si>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</si>
  <si>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</si>
  <si>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</si>
  <si>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</si>
  <si>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</si>
  <si>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</si>
  <si>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</si>
  <si>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</si>
  <si>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</si>
  <si>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</si>
  <si>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</si>
  <si>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</si>
  <si>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</si>
  <si>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</si>
  <si>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</si>
  <si>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</si>
  <si>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</si>
  <si>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</si>
  <si>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</si>
  <si>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</si>
  <si>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</si>
  <si>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</si>
  <si>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</si>
  <si>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</si>
  <si>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</si>
  <si>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</si>
  <si>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</si>
  <si>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</si>
  <si>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</si>
  <si>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</si>
  <si>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</si>
  <si>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</si>
  <si>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</si>
  <si>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</si>
  <si>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</si>
  <si>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</si>
  <si>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</si>
  <si>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</si>
  <si>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</si>
  <si>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</si>
  <si>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</si>
  <si>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</si>
  <si>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</si>
  <si>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</si>
  <si>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</si>
  <si>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</si>
  <si>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</si>
  <si>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</si>
  <si>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</si>
  <si>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</si>
  <si>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</si>
  <si>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</si>
  <si>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</si>
  <si>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</si>
  <si>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</si>
  <si>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</si>
  <si>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</si>
  <si>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</si>
  <si>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</si>
  <si>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</si>
  <si>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</si>
  <si>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</si>
  <si>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</si>
  <si>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</si>
  <si>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</si>
  <si>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</si>
  <si>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</si>
  <si>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</si>
  <si>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</si>
  <si>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</si>
  <si>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</si>
  <si>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</si>
  <si>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</si>
  <si>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</si>
  <si>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</si>
  <si>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</si>
  <si>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</si>
  <si>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</si>
  <si>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</si>
  <si>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</si>
  <si>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</si>
  <si>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</si>
  <si>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</si>
  <si>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</si>
  <si>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</si>
  <si>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</si>
  <si>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</si>
  <si>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</si>
  <si>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</si>
  <si>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</si>
  <si>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</si>
  <si>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</si>
  <si>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</si>
  <si>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</si>
  <si>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</si>
  <si>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</si>
  <si>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</si>
  <si>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</si>
  <si>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</si>
  <si>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</si>
  <si>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</si>
  <si>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</si>
  <si>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</si>
  <si>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</si>
  <si>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</si>
  <si>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</si>
  <si>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</si>
  <si>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</si>
  <si>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</si>
  <si>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</si>
  <si>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</si>
  <si>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</si>
  <si>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</si>
  <si>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</si>
  <si>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</si>
  <si>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</si>
  <si>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</si>
  <si>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</si>
  <si>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</si>
  <si>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</si>
  <si>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</si>
  <si>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</si>
  <si>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</si>
  <si>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</si>
  <si>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</si>
  <si>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</si>
  <si>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</si>
  <si>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</si>
  <si>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</si>
  <si>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</si>
  <si>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</si>
  <si>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</si>
  <si>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</si>
  <si>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</si>
  <si>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</si>
  <si>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</si>
  <si>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</si>
  <si>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</si>
  <si>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</si>
  <si>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</si>
  <si>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</si>
  <si>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</si>
  <si>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</si>
  <si>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</si>
  <si>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</si>
  <si>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</si>
  <si>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</si>
  <si>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</si>
  <si>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</si>
  <si>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</si>
  <si>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</si>
  <si>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</si>
  <si>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</si>
  <si>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</si>
  <si>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</si>
  <si>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</si>
  <si>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</si>
  <si>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</si>
  <si>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</si>
  <si>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</si>
  <si>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</si>
  <si>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</si>
  <si>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</si>
  <si>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</si>
  <si>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</si>
  <si>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</si>
  <si>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</si>
  <si>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</si>
  <si>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</si>
  <si>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</si>
  <si>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</si>
  <si>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</si>
  <si>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</si>
  <si>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</si>
  <si>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</si>
  <si>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</si>
  <si>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</si>
  <si>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</si>
  <si>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</si>
  <si>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</si>
  <si>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</si>
  <si>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</si>
  <si>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</si>
  <si>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</si>
  <si>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</si>
  <si>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</si>
  <si>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</si>
  <si>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</si>
  <si>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</si>
  <si>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</si>
  <si>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</si>
  <si>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</si>
  <si>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</si>
  <si>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</si>
  <si>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</si>
  <si>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</si>
  <si>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</si>
  <si>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</si>
  <si>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</si>
  <si>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</si>
  <si>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</si>
  <si>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</si>
  <si>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</si>
  <si>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</si>
  <si>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</si>
  <si>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</si>
  <si>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</si>
  <si>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</si>
  <si>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</si>
  <si>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</si>
  <si>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</si>
  <si>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</si>
  <si>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</si>
  <si>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</si>
  <si>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</si>
  <si>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</si>
  <si>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</si>
  <si>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</si>
  <si>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</si>
  <si>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</si>
  <si>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</si>
  <si>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</si>
  <si>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</si>
  <si>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</si>
  <si>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</si>
  <si>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</si>
  <si>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</si>
  <si>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</si>
  <si>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</si>
  <si>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</si>
  <si>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</si>
  <si>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</si>
  <si>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</si>
  <si>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</si>
  <si>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</si>
  <si>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</si>
  <si>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</si>
  <si>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</si>
  <si>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</si>
  <si>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</si>
  <si>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</si>
  <si>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</si>
  <si>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</si>
  <si>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</si>
  <si>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</si>
  <si>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</si>
  <si>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</si>
  <si>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</si>
  <si>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</si>
  <si>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</si>
  <si>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</si>
  <si>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</si>
  <si>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</si>
  <si>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</si>
  <si>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</si>
  <si>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</si>
  <si>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</si>
  <si>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</si>
  <si>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</si>
  <si>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</si>
  <si>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</si>
  <si>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</si>
  <si>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</si>
  <si>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</si>
  <si>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</si>
  <si>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</si>
  <si>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</si>
  <si>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</si>
  <si>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</si>
  <si>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</si>
  <si>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</si>
  <si>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</si>
  <si>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</si>
  <si>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</si>
  <si>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</si>
  <si>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</si>
  <si>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</si>
  <si>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</si>
  <si>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</si>
  <si>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</si>
  <si>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</si>
  <si>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</si>
  <si>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</si>
  <si>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</si>
  <si>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</si>
  <si>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</si>
  <si>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</si>
  <si>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</si>
  <si>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</si>
  <si>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</si>
  <si>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</si>
  <si>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</si>
  <si>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</si>
  <si>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</si>
  <si>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</si>
  <si>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</si>
  <si>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</si>
  <si>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</si>
  <si>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</si>
  <si>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</si>
  <si>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</si>
  <si>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</si>
  <si>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</si>
  <si>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</si>
  <si>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</si>
  <si>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</si>
  <si>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</si>
  <si>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</si>
  <si>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</si>
  <si>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</si>
  <si>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</si>
  <si>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</si>
  <si>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</si>
  <si>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</si>
  <si>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</si>
  <si>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</si>
  <si>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</si>
  <si>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</si>
  <si>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</si>
  <si>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</si>
  <si>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</si>
  <si>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</si>
  <si>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</si>
  <si>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</si>
  <si>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</si>
  <si>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</si>
  <si>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</si>
  <si>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</si>
  <si>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</si>
  <si>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</si>
  <si>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</si>
  <si>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</si>
  <si>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</si>
  <si>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</si>
  <si>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</si>
  <si>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</si>
  <si>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</si>
  <si>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</si>
  <si>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</si>
  <si>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</si>
  <si>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</si>
  <si>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</si>
  <si>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</si>
  <si>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</si>
  <si>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</si>
  <si>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</si>
  <si>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</si>
  <si>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</si>
  <si>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</si>
  <si>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</si>
  <si>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</si>
  <si>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</si>
  <si>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</si>
  <si>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</si>
  <si>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</si>
  <si>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</si>
  <si>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</si>
  <si>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</si>
  <si>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</si>
  <si>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</si>
  <si>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</si>
  <si>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</si>
  <si>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</si>
  <si>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</si>
  <si>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</si>
  <si>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</si>
  <si>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</si>
  <si>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</si>
  <si>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</si>
  <si>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</si>
  <si>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</si>
  <si>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</si>
  <si>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</si>
  <si>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</si>
  <si>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</si>
  <si>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</si>
  <si>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</si>
  <si>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</si>
  <si>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</si>
  <si>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</si>
  <si>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</si>
  <si>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</si>
  <si>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</si>
  <si>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</si>
  <si>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</si>
  <si>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</si>
  <si>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</si>
  <si>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</si>
  <si>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</si>
  <si>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</si>
  <si>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</si>
  <si>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</si>
  <si>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</si>
  <si>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</si>
  <si>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</si>
  <si>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</si>
  <si>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</si>
  <si>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</si>
  <si>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</si>
  <si>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</si>
  <si>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</si>
  <si>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</si>
  <si>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</si>
  <si>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</si>
  <si>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</si>
  <si>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</si>
  <si>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</si>
  <si>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</si>
  <si>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</si>
  <si>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</si>
  <si>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</si>
  <si>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</si>
  <si>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</si>
  <si>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</si>
  <si>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</si>
  <si>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</si>
  <si>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</si>
  <si>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</si>
  <si>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</si>
  <si>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</si>
  <si>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</si>
  <si>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</si>
  <si>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</si>
  <si>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</si>
  <si>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</si>
  <si>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</si>
  <si>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</si>
  <si>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</si>
  <si>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</si>
  <si>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</si>
  <si>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</si>
  <si>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</si>
  <si>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</si>
  <si>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</si>
  <si>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</si>
  <si>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</si>
  <si>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</si>
  <si>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</si>
  <si>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</si>
  <si>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</si>
  <si>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</si>
  <si>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</si>
  <si>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</si>
  <si>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</si>
  <si>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</si>
  <si>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</si>
  <si>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</si>
  <si>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</si>
  <si>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</si>
  <si>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</si>
  <si>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</si>
  <si>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</si>
  <si>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</si>
  <si>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</si>
  <si>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</si>
  <si>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</si>
  <si>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</si>
  <si>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</si>
  <si>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</si>
  <si>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</si>
  <si>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</si>
  <si>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</si>
  <si>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</si>
  <si>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</si>
  <si>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</si>
  <si>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</si>
  <si>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</si>
  <si>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</si>
  <si>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</si>
  <si>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</si>
  <si>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</si>
  <si>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</si>
  <si>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</si>
  <si>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</si>
  <si>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</si>
  <si>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</si>
  <si>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</si>
  <si>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</si>
  <si>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</si>
  <si>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</si>
  <si>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</si>
  <si>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</si>
  <si>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</si>
  <si>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</si>
  <si>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</si>
  <si>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</si>
  <si>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</si>
  <si>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</si>
  <si>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</si>
  <si>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</si>
  <si>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</si>
  <si>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</si>
  <si>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</si>
  <si>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</si>
  <si>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</si>
  <si>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</si>
  <si>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</si>
  <si>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</si>
  <si>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</si>
  <si>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</si>
  <si>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</si>
  <si>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</si>
  <si>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</si>
  <si>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</si>
  <si>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</si>
  <si>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</si>
  <si>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</si>
  <si>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</si>
  <si>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</si>
  <si>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</si>
  <si>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</si>
  <si>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</si>
  <si>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</si>
  <si>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</si>
  <si>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</si>
  <si>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</si>
  <si>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</si>
  <si>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</si>
  <si>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</si>
  <si>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</si>
  <si>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</si>
  <si>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</si>
  <si>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</si>
  <si>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</si>
  <si>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</si>
  <si>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</si>
  <si>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</si>
  <si>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</si>
  <si>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</si>
  <si>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</si>
  <si>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</si>
  <si>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</si>
  <si>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</si>
  <si>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</si>
  <si>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</si>
  <si>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</si>
  <si>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</si>
  <si>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</si>
  <si>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</si>
  <si>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</si>
  <si>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</si>
  <si>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</si>
  <si>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</si>
  <si>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</si>
  <si>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</si>
  <si>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</si>
  <si>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</si>
  <si>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</si>
  <si>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</si>
  <si>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</si>
  <si>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</si>
  <si>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</si>
  <si>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</si>
  <si>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</si>
  <si>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</si>
  <si>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</si>
  <si>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</si>
  <si>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</si>
  <si>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</si>
  <si>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</si>
  <si>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</si>
  <si>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</si>
  <si>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</si>
  <si>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</si>
  <si>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</si>
  <si>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</si>
  <si>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</si>
  <si>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</si>
  <si>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</si>
  <si>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</si>
  <si>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</si>
  <si>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</si>
  <si>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</si>
  <si>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</si>
  <si>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</si>
  <si>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</si>
  <si>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</si>
  <si>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</si>
  <si>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</si>
  <si>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</si>
  <si>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</si>
  <si>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</si>
  <si>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</si>
  <si>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</si>
  <si>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</si>
  <si>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</si>
  <si>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</si>
  <si>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</si>
  <si>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</si>
  <si>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</si>
  <si>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</si>
  <si>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</si>
  <si>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</si>
  <si>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</si>
  <si>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</si>
  <si>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</si>
  <si>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</si>
  <si>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</si>
  <si>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</si>
  <si>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</si>
  <si>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</si>
  <si>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</si>
  <si>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</si>
  <si>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</si>
  <si>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</si>
  <si>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</si>
  <si>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</si>
  <si>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</si>
  <si>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</si>
  <si>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</si>
  <si>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</si>
  <si>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</si>
  <si>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</si>
  <si>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</si>
  <si>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</si>
  <si>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</si>
  <si>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</si>
  <si>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</si>
  <si>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</si>
  <si>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</si>
  <si>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</si>
  <si>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</si>
  <si>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</si>
  <si>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</si>
  <si>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</si>
  <si>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</si>
  <si>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</si>
  <si>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</si>
  <si>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</si>
  <si>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</si>
  <si>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</si>
  <si>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</si>
  <si>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</si>
  <si>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</si>
  <si>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</si>
  <si>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</si>
  <si>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</si>
  <si>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</si>
  <si>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</si>
  <si>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</si>
  <si>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</si>
  <si>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</si>
  <si>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</si>
  <si>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</si>
  <si>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</si>
  <si>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</si>
  <si>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</si>
  <si>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</si>
  <si>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</si>
  <si>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</si>
  <si>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</si>
  <si>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</si>
  <si>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</si>
  <si>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</si>
  <si>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</si>
  <si>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</si>
  <si>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</si>
  <si>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</si>
  <si>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</si>
  <si>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</si>
  <si>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</si>
  <si>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</si>
  <si>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</si>
  <si>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</si>
  <si>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</si>
  <si>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</si>
  <si>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</si>
  <si>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</si>
  <si>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</si>
  <si>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</si>
  <si>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</si>
  <si>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</si>
  <si>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</si>
  <si>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</si>
  <si>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</si>
  <si>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</si>
  <si>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</si>
  <si>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</si>
  <si>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</si>
  <si>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</si>
  <si>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</si>
  <si>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</si>
  <si>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</si>
  <si>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</si>
  <si>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</si>
  <si>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</si>
  <si>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</si>
  <si>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</si>
  <si>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</si>
  <si>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</si>
  <si>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</si>
  <si>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</si>
  <si>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</si>
  <si>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</si>
  <si>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</si>
  <si>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</si>
  <si>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</si>
  <si>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</si>
  <si>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</si>
  <si>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</si>
  <si>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</si>
  <si>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</si>
  <si>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</si>
  <si>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</si>
  <si>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</si>
  <si>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</si>
  <si>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</si>
  <si>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</si>
  <si>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</si>
  <si>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</si>
  <si>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</si>
  <si>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</si>
  <si>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</si>
  <si>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</si>
  <si>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</si>
  <si>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</si>
  <si>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</si>
  <si>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</si>
  <si>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</si>
  <si>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</si>
  <si>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</si>
  <si>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</si>
  <si>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</si>
  <si>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</si>
  <si>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</si>
  <si>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</si>
  <si>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</si>
  <si>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</si>
  <si>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</si>
  <si>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</si>
  <si>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</si>
  <si>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</si>
  <si>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</si>
  <si>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</si>
  <si>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</si>
  <si>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</si>
  <si>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</si>
  <si>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</si>
  <si>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</si>
  <si>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</si>
  <si>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</si>
  <si>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</si>
  <si>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</si>
  <si>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</si>
  <si>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</si>
  <si>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</si>
  <si>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</si>
  <si>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</si>
  <si>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</si>
  <si>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</si>
  <si>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</si>
  <si>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</si>
  <si>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</si>
  <si>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</si>
  <si>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</si>
  <si>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</si>
  <si>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</si>
  <si>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</si>
  <si>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</si>
  <si>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</si>
  <si>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</si>
  <si>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</si>
  <si>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</si>
  <si>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</si>
  <si>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</si>
  <si>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</si>
  <si>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</si>
  <si>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</si>
  <si>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</si>
  <si>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</si>
  <si>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</si>
  <si>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</si>
  <si>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</si>
  <si>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</si>
  <si>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</si>
  <si>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</si>
  <si>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</si>
  <si>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</si>
  <si>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</si>
  <si>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</si>
  <si>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</si>
  <si>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</si>
  <si>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</si>
  <si>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</si>
  <si>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</si>
  <si>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</si>
  <si>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</si>
  <si>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</si>
  <si>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</si>
  <si>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</si>
  <si>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</si>
  <si>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</si>
  <si>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</si>
  <si>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</si>
  <si>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</si>
  <si>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</si>
  <si>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</si>
  <si>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</si>
  <si>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</si>
  <si>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</si>
  <si>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</si>
  <si>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</si>
  <si>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</si>
  <si>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</si>
  <si>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</si>
  <si>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</si>
  <si>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</si>
  <si>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</si>
  <si>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</si>
  <si>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</si>
  <si>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</si>
  <si>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</si>
  <si>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</si>
  <si>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</si>
  <si>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</si>
  <si>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</si>
  <si>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</si>
  <si>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</si>
  <si>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</si>
  <si>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</si>
  <si>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</si>
  <si>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</si>
  <si>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</si>
  <si>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</si>
  <si>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</si>
  <si>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</si>
  <si>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</si>
  <si>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</si>
  <si>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</si>
  <si>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</si>
  <si>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</si>
  <si>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</si>
  <si>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</si>
  <si>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</si>
  <si>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</si>
  <si>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</si>
  <si>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</si>
  <si>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</si>
  <si>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</si>
  <si>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</si>
  <si>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</si>
  <si>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</si>
  <si>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</si>
  <si>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</si>
  <si>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</si>
  <si>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</si>
  <si>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</si>
  <si>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</si>
  <si>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</si>
  <si>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</si>
  <si>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</si>
  <si>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</si>
  <si>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</si>
  <si>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</si>
  <si>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</si>
  <si>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</si>
  <si>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</si>
  <si>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</si>
  <si>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</si>
  <si>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</si>
  <si>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</si>
  <si>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</si>
  <si>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</si>
  <si>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</si>
  <si>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</si>
  <si>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</si>
  <si>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</si>
  <si>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</si>
  <si>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</si>
  <si>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</si>
  <si>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</si>
  <si>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</si>
  <si>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</si>
  <si>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</si>
  <si>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</si>
  <si>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</si>
  <si>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</si>
  <si>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</si>
  <si>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</si>
  <si>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</si>
  <si>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</si>
  <si>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</si>
  <si>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</si>
  <si>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</si>
  <si>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</si>
  <si>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</si>
  <si>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</si>
  <si>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</si>
  <si>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</si>
  <si>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</si>
  <si>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</si>
  <si>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</si>
  <si>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</si>
  <si>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</si>
  <si>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</si>
  <si>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</si>
  <si>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</si>
  <si>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</si>
  <si>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</si>
  <si>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</si>
  <si>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</si>
  <si>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</si>
  <si>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</si>
  <si>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</si>
  <si>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</si>
  <si>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</si>
  <si>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</si>
  <si>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</si>
  <si>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</si>
  <si>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</si>
  <si>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</si>
  <si>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</si>
  <si>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</si>
  <si>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</si>
  <si>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</si>
  <si>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</si>
  <si>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</si>
  <si>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</si>
  <si>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</si>
  <si>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</si>
  <si>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</si>
  <si>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</si>
  <si>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</si>
  <si>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</si>
  <si>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</si>
  <si>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</si>
  <si>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</si>
  <si>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</si>
  <si>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</si>
  <si>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</si>
  <si>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</si>
  <si>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</si>
  <si>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</si>
  <si>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</si>
  <si>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</si>
  <si>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</si>
  <si>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</si>
  <si>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</si>
  <si>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</si>
  <si>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</si>
  <si>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</si>
  <si>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</si>
  <si>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</si>
  <si>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</si>
  <si>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</si>
  <si>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</si>
  <si>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</si>
  <si>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</si>
  <si>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</si>
  <si>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</si>
  <si>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</si>
  <si>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</si>
  <si>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</si>
  <si>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</si>
  <si>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</si>
  <si>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</si>
  <si>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</si>
  <si>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</si>
  <si>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</si>
  <si>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</si>
  <si>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</si>
  <si>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</si>
  <si>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</si>
  <si>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</si>
  <si>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</si>
  <si>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</si>
  <si>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</si>
  <si>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</si>
  <si>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</si>
  <si>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</si>
  <si>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</si>
  <si>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</si>
  <si>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</si>
  <si>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</si>
  <si>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</si>
  <si>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</si>
  <si>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</si>
  <si>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</si>
  <si>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</si>
  <si>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</si>
  <si>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</si>
  <si>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</si>
  <si>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</si>
  <si>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</si>
  <si>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</si>
  <si>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</si>
  <si>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</si>
  <si>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</si>
  <si>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</si>
  <si>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</si>
  <si>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</si>
  <si>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</si>
  <si>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</si>
  <si>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</si>
  <si>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</si>
  <si>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</si>
  <si>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</si>
  <si>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</si>
  <si>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</si>
  <si>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</si>
  <si>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</si>
  <si>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</si>
  <si>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</si>
  <si>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</si>
  <si>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</si>
  <si>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</si>
  <si>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</si>
  <si>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</si>
  <si>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</si>
  <si>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</si>
  <si>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</si>
  <si>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</si>
  <si>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</si>
  <si>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</si>
  <si>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</si>
  <si>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</si>
  <si>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</si>
  <si>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</si>
  <si>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</si>
  <si>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</si>
  <si>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</si>
  <si>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</si>
  <si>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</si>
  <si>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</si>
  <si>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</si>
  <si>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</si>
  <si>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</si>
  <si>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</si>
  <si>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</si>
  <si>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</si>
  <si>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</si>
  <si>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</si>
  <si>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</si>
  <si>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</si>
  <si>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</si>
  <si>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</si>
  <si>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</si>
  <si>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</si>
  <si>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</si>
  <si>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</si>
  <si>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</si>
  <si>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</si>
  <si>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</si>
  <si>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</si>
  <si>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</si>
  <si>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</si>
  <si>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</si>
  <si>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</si>
  <si>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</si>
  <si>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</si>
  <si>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</si>
  <si>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</si>
  <si>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</si>
  <si>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</si>
  <si>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</si>
  <si>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</si>
  <si>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</si>
  <si>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</si>
  <si>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</si>
  <si>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</si>
  <si>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</si>
  <si>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</si>
  <si>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</si>
  <si>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</si>
  <si>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</si>
  <si>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</si>
  <si>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</si>
  <si>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</si>
  <si>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</si>
  <si>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</si>
  <si>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</si>
  <si>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</si>
  <si>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</si>
  <si>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</si>
  <si>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</si>
  <si>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</si>
  <si>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</si>
  <si>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</si>
  <si>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</si>
  <si>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</si>
  <si>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</si>
  <si>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</si>
  <si>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</si>
  <si>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</si>
  <si>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</si>
  <si>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</si>
  <si>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</si>
  <si>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</si>
  <si>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</si>
  <si>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</si>
  <si>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</si>
  <si>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</si>
  <si>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</si>
  <si>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</si>
  <si>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</si>
  <si>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</si>
  <si>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</si>
  <si>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</si>
  <si>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</si>
  <si>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</si>
  <si>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</si>
  <si>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</si>
  <si>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</si>
  <si>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</si>
  <si>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</si>
  <si>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</si>
  <si>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</si>
  <si>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</si>
  <si>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</si>
  <si>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</si>
  <si>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</si>
  <si>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</si>
  <si>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</si>
  <si>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</si>
  <si>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</si>
  <si>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</si>
  <si>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</si>
  <si>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</si>
  <si>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</si>
  <si>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</si>
  <si>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</si>
  <si>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</si>
  <si>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</si>
  <si>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</si>
  <si>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</si>
  <si>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</si>
  <si>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</si>
  <si>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</si>
  <si>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</si>
  <si>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</si>
  <si>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</si>
  <si>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</si>
  <si>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</si>
  <si>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</si>
  <si>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</si>
  <si>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</si>
  <si>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</si>
  <si>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</si>
  <si>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</si>
  <si>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</si>
  <si>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</si>
  <si>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</si>
  <si>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</si>
  <si>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</si>
  <si>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</si>
  <si>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</si>
  <si>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</si>
  <si>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</si>
  <si>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</si>
  <si>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</si>
  <si>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</si>
  <si>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</si>
  <si>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</si>
  <si>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</si>
  <si>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</si>
  <si>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</si>
  <si>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</si>
  <si>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</si>
  <si>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</si>
  <si>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</si>
  <si>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</si>
  <si>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</si>
  <si>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</si>
  <si>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</si>
  <si>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</si>
  <si>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</si>
  <si>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</si>
  <si>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</si>
  <si>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</si>
  <si>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</si>
  <si>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</si>
  <si>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</si>
  <si>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</si>
  <si>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</si>
  <si>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</si>
  <si>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</si>
  <si>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</si>
  <si>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</si>
  <si>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</si>
  <si>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</si>
  <si>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</si>
  <si>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</si>
  <si>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</si>
  <si>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</si>
  <si>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</si>
  <si>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</si>
  <si>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</si>
  <si>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</si>
  <si>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</si>
  <si>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</si>
  <si>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</si>
  <si>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</si>
  <si>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</si>
  <si>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</si>
  <si>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</si>
  <si>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</si>
  <si>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</si>
  <si>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</si>
  <si>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</si>
  <si>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</si>
  <si>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</si>
  <si>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</si>
  <si>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</si>
  <si>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</si>
  <si>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</si>
  <si>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</si>
  <si>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</si>
  <si>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</si>
  <si>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</si>
  <si>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</si>
  <si>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</si>
  <si>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</si>
  <si>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</si>
  <si>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</si>
  <si>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</si>
  <si>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</si>
  <si>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</si>
  <si>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</si>
  <si>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</si>
  <si>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</si>
  <si>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</si>
  <si>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</si>
  <si>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</si>
  <si>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</si>
  <si>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</si>
  <si>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</si>
  <si>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</si>
  <si>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</si>
  <si>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</si>
  <si>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</si>
  <si>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</si>
  <si>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</si>
  <si>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</si>
  <si>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</si>
  <si>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</si>
  <si>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</si>
  <si>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</si>
  <si>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</si>
  <si>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</si>
  <si>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</si>
  <si>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</si>
  <si>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</si>
  <si>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</si>
  <si>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</si>
  <si>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</si>
  <si>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</si>
  <si>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</si>
  <si>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</si>
  <si>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</si>
  <si>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</si>
  <si>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</si>
  <si>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</si>
  <si>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</si>
  <si>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</si>
  <si>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</si>
  <si>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</si>
  <si>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</si>
  <si>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</si>
  <si>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</si>
  <si>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</si>
  <si>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</si>
  <si>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</si>
  <si>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</si>
  <si>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</si>
  <si>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</si>
  <si>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</si>
  <si>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</si>
  <si>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</si>
  <si>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</si>
  <si>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</si>
  <si>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</si>
  <si>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</si>
  <si>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</si>
  <si>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</si>
  <si>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</si>
  <si>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</si>
  <si>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</si>
  <si>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</si>
  <si>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</si>
  <si>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</si>
  <si>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</si>
  <si>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</si>
  <si>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</si>
  <si>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</si>
  <si>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</si>
  <si>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</si>
  <si>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</si>
  <si>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</si>
  <si>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</si>
  <si>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</si>
  <si>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</si>
  <si>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</si>
  <si>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</si>
  <si>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</si>
  <si>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</si>
  <si>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</si>
  <si>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</si>
  <si>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</si>
  <si>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</si>
  <si>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</si>
  <si>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</si>
  <si>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</si>
  <si>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</si>
  <si>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</si>
  <si>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</si>
  <si>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</si>
  <si>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</si>
  <si>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</si>
  <si>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</si>
  <si>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</si>
  <si>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</si>
  <si>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</si>
  <si>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</si>
  <si>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</si>
  <si>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</si>
  <si>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</si>
  <si>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</si>
  <si>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</si>
  <si>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</si>
  <si>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</si>
  <si>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</si>
  <si>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</si>
  <si>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</si>
  <si>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</si>
  <si>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</si>
  <si>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</si>
  <si>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</si>
  <si>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</si>
  <si>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</si>
  <si>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</si>
  <si>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</si>
  <si>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</si>
  <si>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</si>
  <si>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</si>
  <si>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</si>
  <si>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</si>
  <si>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</si>
  <si>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</si>
  <si>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</si>
  <si>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</si>
  <si>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</si>
  <si>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</si>
  <si>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</si>
  <si>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</si>
  <si>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</si>
  <si>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</si>
  <si>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</si>
  <si>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</si>
  <si>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</si>
  <si>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</si>
  <si>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</si>
  <si>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</si>
  <si>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</si>
  <si>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</si>
  <si>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</si>
  <si>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</si>
  <si>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</si>
  <si>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</si>
  <si>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</si>
  <si>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</si>
  <si>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</si>
  <si>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</si>
  <si>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</si>
  <si>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</si>
  <si>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</si>
  <si>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</si>
  <si>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</si>
  <si>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</si>
  <si>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</si>
  <si>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</si>
  <si>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</si>
  <si>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</si>
  <si>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</si>
  <si>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</si>
  <si>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</si>
  <si>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</si>
  <si>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</si>
  <si>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</si>
  <si>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</si>
  <si>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</si>
  <si>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</si>
  <si>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</si>
  <si>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</si>
  <si>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</si>
  <si>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</si>
  <si>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</si>
  <si>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</si>
  <si>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</si>
  <si>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</si>
  <si>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</si>
  <si>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</si>
  <si>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</si>
  <si>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</si>
  <si>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</si>
  <si>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</si>
  <si>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</si>
  <si>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</si>
  <si>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</si>
  <si>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</si>
  <si>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</si>
  <si>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</si>
  <si>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</si>
  <si>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</si>
  <si>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</si>
  <si>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</si>
  <si>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</si>
  <si>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</si>
  <si>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</si>
  <si>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</si>
  <si>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</si>
  <si>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</si>
  <si>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</si>
  <si>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</si>
  <si>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</si>
  <si>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</si>
  <si>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</si>
  <si>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</si>
  <si>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</si>
  <si>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</si>
  <si>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</si>
  <si>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</si>
  <si>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</si>
  <si>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</si>
  <si>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</si>
  <si>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</si>
  <si>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</si>
  <si>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</si>
  <si>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</si>
  <si>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</si>
  <si>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</si>
  <si>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</si>
  <si>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</si>
  <si>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</si>
  <si>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</si>
  <si>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</si>
  <si>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</si>
  <si>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</si>
  <si>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</si>
  <si>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</si>
  <si>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</si>
  <si>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</si>
  <si>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</si>
  <si>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</si>
  <si>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</si>
  <si>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</si>
  <si>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</si>
  <si>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</si>
  <si>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</si>
  <si>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</si>
  <si>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</si>
  <si>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</si>
  <si>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</si>
  <si>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</si>
  <si>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</si>
  <si>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</si>
  <si>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</si>
  <si>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</si>
  <si>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</si>
  <si>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</si>
  <si>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</si>
  <si>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</si>
  <si>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</si>
  <si>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</si>
  <si>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</si>
  <si>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</si>
  <si>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</si>
  <si>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</si>
  <si>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</si>
  <si>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</si>
  <si>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</si>
  <si>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</si>
  <si>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</si>
  <si>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</si>
  <si>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</si>
  <si>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</si>
  <si>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</si>
  <si>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</si>
  <si>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</si>
  <si>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</si>
  <si>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</si>
  <si>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</si>
  <si>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</si>
  <si>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</si>
  <si>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</si>
  <si>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</si>
  <si>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</si>
  <si>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</si>
  <si>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</si>
  <si>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</si>
  <si>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</si>
  <si>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</si>
  <si>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</si>
  <si>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</si>
  <si>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</si>
  <si>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</si>
  <si>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</si>
  <si>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</si>
  <si>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</si>
  <si>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</si>
  <si>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</si>
  <si>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</si>
  <si>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</si>
  <si>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</si>
  <si>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</si>
  <si>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</si>
  <si>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</si>
  <si>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</si>
  <si>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</si>
  <si>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</si>
  <si>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</si>
  <si>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</si>
  <si>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</si>
  <si>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</si>
  <si>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</si>
  <si>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</si>
  <si>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</si>
  <si>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</si>
  <si>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</si>
  <si>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</si>
  <si>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</si>
  <si>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</si>
  <si>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</si>
  <si>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</si>
  <si>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</si>
  <si>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</si>
  <si>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</si>
  <si>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</si>
  <si>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</si>
  <si>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</si>
  <si>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</si>
  <si>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</si>
  <si>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</si>
  <si>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</si>
  <si>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</si>
  <si>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</si>
  <si>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</si>
  <si>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</si>
  <si>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</si>
  <si>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</si>
  <si>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</si>
  <si>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</si>
  <si>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</si>
  <si>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</si>
  <si>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</si>
  <si>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</si>
  <si>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</si>
  <si>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</si>
  <si>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</si>
  <si>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</si>
  <si>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</si>
  <si>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</si>
  <si>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</si>
  <si>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</si>
  <si>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</si>
  <si>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</si>
  <si>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</si>
  <si>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</si>
  <si>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</si>
  <si>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</si>
  <si>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</si>
  <si>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</si>
  <si>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</si>
  <si>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</si>
  <si>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</si>
  <si>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</si>
  <si>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</si>
  <si>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</si>
  <si>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</si>
  <si>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</si>
  <si>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</si>
  <si>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</si>
  <si>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</si>
  <si>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</si>
  <si>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</si>
  <si>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</si>
  <si>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</si>
  <si>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</si>
  <si>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</si>
  <si>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</si>
  <si>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</si>
  <si>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</si>
  <si>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</si>
  <si>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</si>
  <si>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</si>
  <si>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</si>
  <si>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</si>
  <si>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</si>
  <si>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</si>
  <si>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</si>
  <si>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</si>
  <si>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</si>
  <si>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</si>
  <si>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</si>
  <si>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</si>
  <si>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</si>
  <si>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</si>
  <si>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</si>
  <si>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</si>
  <si>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</si>
  <si>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</si>
  <si>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</si>
  <si>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</si>
  <si>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</si>
  <si>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</si>
  <si>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</si>
  <si>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</si>
  <si>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</si>
  <si>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</si>
  <si>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</si>
  <si>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</si>
  <si>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</si>
  <si>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</si>
  <si>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</si>
  <si>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</si>
  <si>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</si>
  <si>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</si>
  <si>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</si>
  <si>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</si>
  <si>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</si>
  <si>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</si>
  <si>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</si>
  <si>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</si>
  <si>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</si>
  <si>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</si>
  <si>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</si>
  <si>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</si>
  <si>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</si>
  <si>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</si>
  <si>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</si>
  <si>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</si>
  <si>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</si>
  <si>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</si>
  <si>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</si>
  <si>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</si>
  <si>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</si>
  <si>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</si>
  <si>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</si>
  <si>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</si>
  <si>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</si>
  <si>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</si>
  <si>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</si>
  <si>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</si>
  <si>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</si>
  <si>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</si>
  <si>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</si>
  <si>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</si>
  <si>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</si>
  <si>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</si>
  <si>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</si>
  <si>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</si>
  <si>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</si>
  <si>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</si>
  <si>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</si>
  <si>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</si>
  <si>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</si>
  <si>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</si>
  <si>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</si>
  <si>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</si>
  <si>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</si>
  <si>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</si>
  <si>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</si>
  <si>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</si>
  <si>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</si>
  <si>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</si>
  <si>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</si>
  <si>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</si>
  <si>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</si>
  <si>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</si>
  <si>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</si>
  <si>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</si>
  <si>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</si>
  <si>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</si>
  <si>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</si>
  <si>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</si>
  <si>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</si>
  <si>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</si>
  <si>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</si>
  <si>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</si>
  <si>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</si>
  <si>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</si>
  <si>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</si>
  <si>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</si>
  <si>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</si>
  <si>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</si>
  <si>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</si>
  <si>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</si>
  <si>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</si>
  <si>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</si>
  <si>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</si>
  <si>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</si>
  <si>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</si>
  <si>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</si>
  <si>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</si>
  <si>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</si>
  <si>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</si>
  <si>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</si>
  <si>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</si>
  <si>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</si>
  <si>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</si>
  <si>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</si>
  <si>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</si>
  <si>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</si>
  <si>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</si>
  <si>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</si>
  <si>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</si>
  <si>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</si>
  <si>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</si>
  <si>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</si>
  <si>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</si>
  <si>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</si>
  <si>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</si>
  <si>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</si>
  <si>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</si>
  <si>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</si>
  <si>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</si>
  <si>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</si>
  <si>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</si>
  <si>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</si>
  <si>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</si>
  <si>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</si>
  <si>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</si>
  <si>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</si>
  <si>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</si>
  <si>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</si>
  <si>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</si>
  <si>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</si>
  <si>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</si>
  <si>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</si>
  <si>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</si>
  <si>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</si>
  <si>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</si>
  <si>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</si>
  <si>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</si>
  <si>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</si>
  <si>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</si>
  <si>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</si>
  <si>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</si>
  <si>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</si>
  <si>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</si>
  <si>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</si>
  <si>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</si>
  <si>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</si>
  <si>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</si>
  <si>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</si>
  <si>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</si>
  <si>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</si>
  <si>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</si>
  <si>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</si>
  <si>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</si>
  <si>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</si>
  <si>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</si>
  <si>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</si>
  <si>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</si>
  <si>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</si>
  <si>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</si>
  <si>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</si>
  <si>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</si>
  <si>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</si>
  <si>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</si>
  <si>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</si>
  <si>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</si>
  <si>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</si>
  <si>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</si>
  <si>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</si>
  <si>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</si>
  <si>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</si>
  <si>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</si>
  <si>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</si>
  <si>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</si>
  <si>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</si>
  <si>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</si>
  <si>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</si>
  <si>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</si>
  <si>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</si>
  <si>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</si>
  <si>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</si>
  <si>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</si>
  <si>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</si>
  <si>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</si>
  <si>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</si>
  <si>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</si>
  <si>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</si>
  <si>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</si>
  <si>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</si>
  <si>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</si>
  <si>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</si>
  <si>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</si>
  <si>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</si>
  <si>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</si>
  <si>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</si>
  <si>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</si>
  <si>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</si>
  <si>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</si>
  <si>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</si>
  <si>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</si>
  <si>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</si>
  <si>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</si>
  <si>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</si>
  <si>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</si>
  <si>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</si>
  <si>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</si>
  <si>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</si>
  <si>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</si>
  <si>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</si>
  <si>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</si>
  <si>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</si>
  <si>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</si>
  <si>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</si>
  <si>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</si>
  <si>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</si>
  <si>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</si>
  <si>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</si>
  <si>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</si>
  <si>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</si>
  <si>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</si>
  <si>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</si>
  <si>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</si>
  <si>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</si>
  <si>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</si>
  <si>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</si>
  <si>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</si>
  <si>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</si>
  <si>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</si>
  <si>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</si>
  <si>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</si>
  <si>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</si>
  <si>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</si>
  <si>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</si>
  <si>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</si>
  <si>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</si>
  <si>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</si>
  <si>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</si>
  <si>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</si>
  <si>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</si>
  <si>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</si>
  <si>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</si>
  <si>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</si>
  <si>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</si>
  <si>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</si>
  <si>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</si>
  <si>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</si>
  <si>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</si>
  <si>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</si>
  <si>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</si>
  <si>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</si>
  <si>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</si>
  <si>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</si>
  <si>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</si>
  <si>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</si>
  <si>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</si>
  <si>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</si>
  <si>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</si>
  <si>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</si>
  <si>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</si>
  <si>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</si>
  <si>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</si>
  <si>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</si>
  <si>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</si>
  <si>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</si>
  <si>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</si>
  <si>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</si>
  <si>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</si>
  <si>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</si>
  <si>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</si>
  <si>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</si>
  <si>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</si>
  <si>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</si>
  <si>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</si>
  <si>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</si>
  <si>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</si>
  <si>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</si>
  <si>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</si>
  <si>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</si>
  <si>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</si>
  <si>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</si>
  <si>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</si>
  <si>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</si>
  <si>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</si>
  <si>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</si>
  <si>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</si>
  <si>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</si>
  <si>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</si>
  <si>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</si>
  <si>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</si>
  <si>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</si>
  <si>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</si>
  <si>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</si>
  <si>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</si>
  <si>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</si>
  <si>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</si>
  <si>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</si>
  <si>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</si>
  <si>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</si>
  <si>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</si>
  <si>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</si>
  <si>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</si>
  <si>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</si>
  <si>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</si>
  <si>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</si>
  <si>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</si>
  <si>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</si>
  <si>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</si>
  <si>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</si>
  <si>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</si>
  <si>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</si>
  <si>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</si>
  <si>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</si>
  <si>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</si>
  <si>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</si>
  <si>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</si>
  <si>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</si>
  <si>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</si>
  <si>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</si>
  <si>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</si>
  <si>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</si>
  <si>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</si>
  <si>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</si>
  <si>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</si>
  <si>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</si>
  <si>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</si>
  <si>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</si>
  <si>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</si>
  <si>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</si>
  <si>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</si>
  <si>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</si>
  <si>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</si>
  <si>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</si>
  <si>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</si>
  <si>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</si>
  <si>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</si>
  <si>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</si>
  <si>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</si>
  <si>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</si>
  <si>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</si>
  <si>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</si>
  <si>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</si>
  <si>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</si>
  <si>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</si>
  <si>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</si>
  <si>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</si>
  <si>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</si>
  <si>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</si>
  <si>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</si>
  <si>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</si>
  <si>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</si>
  <si>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</si>
  <si>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</si>
  <si>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</si>
  <si>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</si>
  <si>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</si>
  <si>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</si>
  <si>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</si>
  <si>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</si>
  <si>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</si>
  <si>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</si>
  <si>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</si>
  <si>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</si>
  <si>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</si>
  <si>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</si>
  <si>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</si>
  <si>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</si>
  <si>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</si>
  <si>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</si>
  <si>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</si>
  <si>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</si>
  <si>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</si>
  <si>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</si>
  <si>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</si>
  <si>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</si>
  <si>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</si>
  <si>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</si>
  <si>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</si>
  <si>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</si>
  <si>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</si>
  <si>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</si>
  <si>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</si>
  <si>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</si>
  <si>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</si>
  <si>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</si>
  <si>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</si>
  <si>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</si>
  <si>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</si>
  <si>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</si>
  <si>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</si>
  <si>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</si>
  <si>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</si>
  <si>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</si>
  <si>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</si>
  <si>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</si>
  <si>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</si>
  <si>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</si>
  <si>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</si>
  <si>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</si>
  <si>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</si>
  <si>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</si>
  <si>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</si>
  <si>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</si>
  <si>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</si>
  <si>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</si>
  <si>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</si>
  <si>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</si>
  <si>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</si>
  <si>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</si>
  <si>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</si>
  <si>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</si>
  <si>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</si>
  <si>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</si>
  <si>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</si>
  <si>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</si>
  <si>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</si>
  <si>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</si>
  <si>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</si>
  <si>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</si>
  <si>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</si>
  <si>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</si>
  <si>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</si>
  <si>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</si>
  <si>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</si>
  <si>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</si>
  <si>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</si>
  <si>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</si>
  <si>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</si>
  <si>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</si>
  <si>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</si>
  <si>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</si>
  <si>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</si>
  <si>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</si>
  <si>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</si>
  <si>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</si>
  <si>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</si>
  <si>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</si>
  <si>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</si>
  <si>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</si>
  <si>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</si>
  <si>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</si>
  <si>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</si>
  <si>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</si>
  <si>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</si>
  <si>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</si>
  <si>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</si>
  <si>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</si>
  <si>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</si>
  <si>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</si>
  <si>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</si>
  <si>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</si>
  <si>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</si>
  <si>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</si>
  <si>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</si>
  <si>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</si>
  <si>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</si>
  <si>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</si>
  <si>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</si>
  <si>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</si>
  <si>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</si>
  <si>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</si>
  <si>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</si>
  <si>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</si>
  <si>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</si>
  <si>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</si>
  <si>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</si>
  <si>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</si>
  <si>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</si>
  <si>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</si>
  <si>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</si>
  <si>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</si>
  <si>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</si>
  <si>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</si>
  <si>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</si>
  <si>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</si>
  <si>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</si>
  <si>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</si>
  <si>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</si>
  <si>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</si>
  <si>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</si>
  <si>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</si>
  <si>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</si>
  <si>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</si>
  <si>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</si>
  <si>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</si>
  <si>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</si>
  <si>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</si>
  <si>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</si>
  <si>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</si>
  <si>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</si>
  <si>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</si>
  <si>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</si>
  <si>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</si>
  <si>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</si>
  <si>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</si>
  <si>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</si>
  <si>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</si>
  <si>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</si>
  <si>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</si>
  <si>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</si>
  <si>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</si>
  <si>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</si>
  <si>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</si>
  <si>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</si>
  <si>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</si>
  <si>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</si>
  <si>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</si>
  <si>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</si>
  <si>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</si>
  <si>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</si>
  <si>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</si>
  <si>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</si>
  <si>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</si>
  <si>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</si>
  <si>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</si>
  <si>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</si>
  <si>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</si>
  <si>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</si>
  <si>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</si>
  <si>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</si>
  <si>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</si>
  <si>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</si>
  <si>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</si>
  <si>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</si>
  <si>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</si>
  <si>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</si>
  <si>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</si>
  <si>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</si>
  <si>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</si>
  <si>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</si>
  <si>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</si>
  <si>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</si>
  <si>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</si>
  <si>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</si>
  <si>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</si>
  <si>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</si>
  <si>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</si>
  <si>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</si>
  <si>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</si>
  <si>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</si>
  <si>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</si>
  <si>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</si>
  <si>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</si>
  <si>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</si>
  <si>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</si>
  <si>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</si>
  <si>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</si>
  <si>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</si>
  <si>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</si>
  <si>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</si>
  <si>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</si>
  <si>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</si>
  <si>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</si>
  <si>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</si>
  <si>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</si>
  <si>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</si>
  <si>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</si>
  <si>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</si>
  <si>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</si>
  <si>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</si>
  <si>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</si>
  <si>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</si>
  <si>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</si>
  <si>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</si>
  <si>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</si>
  <si>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</si>
  <si>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</si>
  <si>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</si>
  <si>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</si>
  <si>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</si>
  <si>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</si>
  <si>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</si>
  <si>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</si>
  <si>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</si>
  <si>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</si>
  <si>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</si>
  <si>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</si>
  <si>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</si>
  <si>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</si>
  <si>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</si>
  <si>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</si>
  <si>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</si>
  <si>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</si>
  <si>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</si>
  <si>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</si>
  <si>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</si>
  <si>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</si>
  <si>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</si>
  <si>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</si>
  <si>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</si>
  <si>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</si>
  <si>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</si>
  <si>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</si>
  <si>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</si>
  <si>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</si>
  <si>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</si>
  <si>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</si>
  <si>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</si>
  <si>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</si>
  <si>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</si>
  <si>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</si>
  <si>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</si>
  <si>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</si>
  <si>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</si>
  <si>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</si>
  <si>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</si>
  <si>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</si>
  <si>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</si>
  <si>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</si>
  <si>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</si>
  <si>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</si>
  <si>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</si>
  <si>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</si>
  <si>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</si>
  <si>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</si>
  <si>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</si>
  <si>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</si>
  <si>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</si>
  <si>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</si>
  <si>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</si>
  <si>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</si>
  <si>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</si>
  <si>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</si>
  <si>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</si>
  <si>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</si>
  <si>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</si>
  <si>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</si>
  <si>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</si>
  <si>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</si>
  <si>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</si>
  <si>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</si>
  <si>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</si>
  <si>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</si>
  <si>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</si>
  <si>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</si>
  <si>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</si>
  <si>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</si>
  <si>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</si>
  <si>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</si>
  <si>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</si>
  <si>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</si>
  <si>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</si>
  <si>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</si>
  <si>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</si>
  <si>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</si>
  <si>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</si>
  <si>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</si>
  <si>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</si>
  <si>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</si>
  <si>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</si>
  <si>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</si>
  <si>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</si>
  <si>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</si>
  <si>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</si>
  <si>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</si>
  <si>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</si>
  <si>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</si>
  <si>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</si>
  <si>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</si>
  <si>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</si>
  <si>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</si>
  <si>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</si>
  <si>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</si>
  <si>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</si>
  <si>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</si>
  <si>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</si>
  <si>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</si>
  <si>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</si>
  <si>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</si>
  <si>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</si>
  <si>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</si>
  <si>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</si>
  <si>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</si>
  <si>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</si>
  <si>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</si>
  <si>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</si>
  <si>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</si>
  <si>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</si>
  <si>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</si>
  <si>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</si>
  <si>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</si>
  <si>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</si>
  <si>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</si>
  <si>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</si>
  <si>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</si>
  <si>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</si>
  <si>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</si>
  <si>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</si>
  <si>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</si>
  <si>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</si>
  <si>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</si>
  <si>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</si>
  <si>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</si>
  <si>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</si>
  <si>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</si>
  <si>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</si>
  <si>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</si>
  <si>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</si>
  <si>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</si>
  <si>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</si>
  <si>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</si>
  <si>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</si>
  <si>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</si>
  <si>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</si>
  <si>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</si>
  <si>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</si>
  <si>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</si>
  <si>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</si>
  <si>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</si>
  <si>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</si>
  <si>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</si>
  <si>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</si>
  <si>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</si>
  <si>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</si>
  <si>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</si>
  <si>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</si>
  <si>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</si>
  <si>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</si>
  <si>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</si>
  <si>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</si>
  <si>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</si>
  <si>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</si>
  <si>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</si>
  <si>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</si>
  <si>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</si>
  <si>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</si>
  <si>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</si>
  <si>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</si>
  <si>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</si>
  <si>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</si>
  <si>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</si>
  <si>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</si>
  <si>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</si>
  <si>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</si>
  <si>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</si>
  <si>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</si>
  <si>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</si>
  <si>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</si>
  <si>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</si>
  <si>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</si>
  <si>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</si>
  <si>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</si>
  <si>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</si>
  <si>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</si>
  <si>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</si>
  <si>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</si>
  <si>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</si>
  <si>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</si>
  <si>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</si>
  <si>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</si>
  <si>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</si>
  <si>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</si>
  <si>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</si>
  <si>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</si>
  <si>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</si>
  <si>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</si>
  <si>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</si>
  <si>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</si>
  <si>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</si>
  <si>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</si>
  <si>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</si>
  <si>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</si>
  <si>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</si>
  <si>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</si>
  <si>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</si>
  <si>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</si>
  <si>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</si>
  <si>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</si>
  <si>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</si>
  <si>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</si>
  <si>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</si>
  <si>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</si>
  <si>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</si>
  <si>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</si>
  <si>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</si>
  <si>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</si>
  <si>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</si>
  <si>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</si>
  <si>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</si>
  <si>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</si>
  <si>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</si>
  <si>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</si>
  <si>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</si>
  <si>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</si>
  <si>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</si>
  <si>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</si>
  <si>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</si>
  <si>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</si>
  <si>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</si>
  <si>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</si>
  <si>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</si>
  <si>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</si>
  <si>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</si>
  <si>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</si>
  <si>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</si>
  <si>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</si>
  <si>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</si>
  <si>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</si>
  <si>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</si>
  <si>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</si>
  <si>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</si>
  <si>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</si>
  <si>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</si>
  <si>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</si>
  <si>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</si>
  <si>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</si>
  <si>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</si>
  <si>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</si>
  <si>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</si>
  <si>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</si>
  <si>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</si>
  <si>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</si>
  <si>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</si>
  <si>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</si>
  <si>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</si>
  <si>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</si>
  <si>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</si>
  <si>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</si>
  <si>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</si>
  <si>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</si>
  <si>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</si>
  <si>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</si>
  <si>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</si>
  <si>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</si>
  <si>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</si>
  <si>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</si>
  <si>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</si>
  <si>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</si>
  <si>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</si>
  <si>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</si>
  <si>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</si>
  <si>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</si>
  <si>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</si>
  <si>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</si>
  <si>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</si>
  <si>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</si>
  <si>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</si>
  <si>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</si>
  <si>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</si>
  <si>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</si>
  <si>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</si>
  <si>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</si>
  <si>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</si>
  <si>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</si>
  <si>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</si>
  <si>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</si>
  <si>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</si>
  <si>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</si>
  <si>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</si>
  <si>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</si>
  <si>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</si>
  <si>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</si>
  <si>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</si>
  <si>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</si>
  <si>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</si>
  <si>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</si>
  <si>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</si>
  <si>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</si>
  <si>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</si>
  <si>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</si>
  <si>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</si>
  <si>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</si>
  <si>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</si>
  <si>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</si>
  <si>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</si>
  <si>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</si>
  <si>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</si>
  <si>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</si>
  <si>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</si>
  <si>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</si>
  <si>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</si>
  <si>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</si>
  <si>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</si>
  <si>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</si>
  <si>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</si>
  <si>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</si>
  <si>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</si>
  <si>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</si>
  <si>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</si>
  <si>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</si>
  <si>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</si>
  <si>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</si>
  <si>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</si>
  <si>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</si>
  <si>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</si>
  <si>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</si>
  <si>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</si>
  <si>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</si>
  <si>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</si>
  <si>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</si>
  <si>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</si>
  <si>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</si>
  <si>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</si>
  <si>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</si>
  <si>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</si>
  <si>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</si>
  <si>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</si>
  <si>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</si>
  <si>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</si>
  <si>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</si>
  <si>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</si>
  <si>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</si>
  <si>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</si>
  <si>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</si>
  <si>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</si>
  <si>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</si>
  <si>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</si>
  <si>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</si>
  <si>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</si>
  <si>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</si>
  <si>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</si>
  <si>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</si>
  <si>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</si>
  <si>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</si>
  <si>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</si>
  <si>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</si>
  <si>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</si>
  <si>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</si>
  <si>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</si>
  <si>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</si>
  <si>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</si>
  <si>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</si>
  <si>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</si>
  <si>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</si>
  <si>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</si>
  <si>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</si>
  <si>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</si>
  <si>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</si>
  <si>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</si>
  <si>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</si>
  <si>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</si>
  <si>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</si>
  <si>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</si>
  <si>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</si>
  <si>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</si>
  <si>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</si>
  <si>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</si>
  <si>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</si>
  <si>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</si>
  <si>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</si>
  <si>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</si>
  <si>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</si>
  <si>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</si>
  <si>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</si>
  <si>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</si>
  <si>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</si>
  <si>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</si>
  <si>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</si>
  <si>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</si>
  <si>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</si>
  <si>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</si>
  <si>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</si>
  <si>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</si>
  <si>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</si>
  <si>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</si>
  <si>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</si>
  <si>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</si>
  <si>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</si>
  <si>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</si>
  <si>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</si>
  <si>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</si>
  <si>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</si>
  <si>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</si>
  <si>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</si>
  <si>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</si>
  <si>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</si>
  <si>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</si>
  <si>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</si>
  <si>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</si>
  <si>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</si>
  <si>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</si>
  <si>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</si>
  <si>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</si>
  <si>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</si>
  <si>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</si>
  <si>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</si>
  <si>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</si>
  <si>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</si>
  <si>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</si>
  <si>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</si>
  <si>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</si>
  <si>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</si>
  <si>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</si>
  <si>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</si>
  <si>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</si>
  <si>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</si>
  <si>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</si>
  <si>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</si>
  <si>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</si>
  <si>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</si>
  <si>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</si>
  <si>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</si>
  <si>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</si>
  <si>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</si>
  <si>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</si>
  <si>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</si>
  <si>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</si>
  <si>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</si>
  <si>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</si>
  <si>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</si>
  <si>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</si>
  <si>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</si>
  <si>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</si>
  <si>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</si>
  <si>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</si>
  <si>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</si>
  <si>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</si>
  <si>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</si>
  <si>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</si>
  <si>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</si>
  <si>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</si>
  <si>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</si>
  <si>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</si>
  <si>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</si>
  <si>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</si>
  <si>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</si>
  <si>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</si>
  <si>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</si>
  <si>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</si>
  <si>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</si>
  <si>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</si>
  <si>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</si>
  <si>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</si>
  <si>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</si>
  <si>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</si>
  <si>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</si>
  <si>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</si>
  <si>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</si>
  <si>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</si>
  <si>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</si>
  <si>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</si>
  <si>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</si>
  <si>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</si>
  <si>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</si>
  <si>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</si>
  <si>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</si>
  <si>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</si>
  <si>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</si>
  <si>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</si>
  <si>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</si>
  <si>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</si>
  <si>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</si>
  <si>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</si>
  <si>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</si>
  <si>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</si>
  <si>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</si>
  <si>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</si>
  <si>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</si>
  <si>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</si>
  <si>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</si>
  <si>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</si>
  <si>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</si>
  <si>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</si>
  <si>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</si>
  <si>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</si>
  <si>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</si>
  <si>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</si>
  <si>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</si>
  <si>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</si>
  <si>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</si>
  <si>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</si>
  <si>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</si>
  <si>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</si>
  <si>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</si>
  <si>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</si>
  <si>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</si>
  <si>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</si>
  <si>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</si>
  <si>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</si>
  <si>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</si>
  <si>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</si>
  <si>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</si>
  <si>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</si>
  <si>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</si>
  <si>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</si>
  <si>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</si>
  <si>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</si>
  <si>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</si>
  <si>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</si>
  <si>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</si>
  <si>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</si>
  <si>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</si>
  <si>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</si>
  <si>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</si>
  <si>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</si>
  <si>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</si>
  <si>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</si>
  <si>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</si>
  <si>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</si>
  <si>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</si>
  <si>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</si>
  <si>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</si>
  <si>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</si>
  <si>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</si>
  <si>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</si>
  <si>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</si>
  <si>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</si>
  <si>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</si>
  <si>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</si>
  <si>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</si>
  <si>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</si>
  <si>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</si>
  <si>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</si>
  <si>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</si>
  <si>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</si>
  <si>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</si>
  <si>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</si>
  <si>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</si>
  <si>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</si>
  <si>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</si>
  <si>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</si>
  <si>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</si>
  <si>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</si>
  <si>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</si>
  <si>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</si>
  <si>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</si>
  <si>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</si>
  <si>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</si>
  <si>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</si>
  <si>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</si>
  <si>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</si>
  <si>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</si>
  <si>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</si>
  <si>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</si>
  <si>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</si>
  <si>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</si>
  <si>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</si>
  <si>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</si>
  <si>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</si>
  <si>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</si>
  <si>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</si>
  <si>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</si>
  <si>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</si>
  <si>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</si>
  <si>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</si>
  <si>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</si>
  <si>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</si>
  <si>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</si>
  <si>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</si>
  <si>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</si>
  <si>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</si>
  <si>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</si>
  <si>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</si>
  <si>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</si>
  <si>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</si>
  <si>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</si>
  <si>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</si>
  <si>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</si>
  <si>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</si>
  <si>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</si>
  <si>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</si>
  <si>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</si>
  <si>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</si>
  <si>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</si>
  <si>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</si>
  <si>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</si>
  <si>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</si>
  <si>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</si>
  <si>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</si>
  <si>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</si>
  <si>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</si>
  <si>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</si>
  <si>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</si>
  <si>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</si>
  <si>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</si>
  <si>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</si>
  <si>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</si>
  <si>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</si>
  <si>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</si>
  <si>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</si>
  <si>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</si>
  <si>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</si>
  <si>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</si>
  <si>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</si>
  <si>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</si>
  <si>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</si>
  <si>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</si>
  <si>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</si>
  <si>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</si>
  <si>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</si>
  <si>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</si>
  <si>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</si>
  <si>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</si>
  <si>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</si>
  <si>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</si>
  <si>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</si>
  <si>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</si>
  <si>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</si>
  <si>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</si>
  <si>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</si>
  <si>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</si>
  <si>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</si>
  <si>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</si>
  <si>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</si>
  <si>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</si>
  <si>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</si>
  <si>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</si>
  <si>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</si>
  <si>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</si>
  <si>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</si>
  <si>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</si>
  <si>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</si>
  <si>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</si>
  <si>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</si>
  <si>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</si>
  <si>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</si>
  <si>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</si>
  <si>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</si>
  <si>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</si>
  <si>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</si>
  <si>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</si>
  <si>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</si>
  <si>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</si>
  <si>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</si>
  <si>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</si>
  <si>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</si>
  <si>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</si>
  <si>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</si>
  <si>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</si>
  <si>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</si>
  <si>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</si>
  <si>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</si>
  <si>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</si>
  <si>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</si>
  <si>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</si>
  <si>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</si>
  <si>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</si>
  <si>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</si>
  <si>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</si>
  <si>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</si>
  <si>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</si>
  <si>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</si>
  <si>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</si>
  <si>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</si>
  <si>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</si>
  <si>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</si>
  <si>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</si>
  <si>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</si>
  <si>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</si>
  <si>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</si>
  <si>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</si>
  <si>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</si>
  <si>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</si>
  <si>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</si>
  <si>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</si>
  <si>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</si>
  <si>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</si>
  <si>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</si>
  <si>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</si>
  <si>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</si>
  <si>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</si>
  <si>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</si>
  <si>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</si>
  <si>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</si>
  <si>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</si>
  <si>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</si>
  <si>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</si>
  <si>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</si>
  <si>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</si>
  <si>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</si>
  <si>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</si>
  <si>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</si>
  <si>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</si>
  <si>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</si>
  <si>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</si>
  <si>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</si>
  <si>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</si>
  <si>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</si>
  <si>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</si>
  <si>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</si>
  <si>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</si>
  <si>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</si>
  <si>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</si>
  <si>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</si>
  <si>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</si>
  <si>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</si>
  <si>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</si>
  <si>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</si>
  <si>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</si>
  <si>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</si>
  <si>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</si>
  <si>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</si>
  <si>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</si>
  <si>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</si>
  <si>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</si>
  <si>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</si>
  <si>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</si>
  <si>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</si>
  <si>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</si>
  <si>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</si>
  <si>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</si>
  <si>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</si>
  <si>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</si>
  <si>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</si>
  <si>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</si>
  <si>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</si>
  <si>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</si>
  <si>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</si>
  <si>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</si>
  <si>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</si>
  <si>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</si>
  <si>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</si>
  <si>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</si>
  <si>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</si>
  <si>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</si>
  <si>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</si>
  <si>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</si>
  <si>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</si>
  <si>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</si>
  <si>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</si>
  <si>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</si>
  <si>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</si>
  <si>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</si>
  <si>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</si>
  <si>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</si>
  <si>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</si>
  <si>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</si>
  <si>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</si>
  <si>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</si>
  <si>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</si>
  <si>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</si>
  <si>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</si>
  <si>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</si>
  <si>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</si>
  <si>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</si>
  <si>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</si>
  <si>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</si>
  <si>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</si>
  <si>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</si>
  <si>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</si>
  <si>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</si>
  <si>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</si>
  <si>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</si>
  <si>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</si>
  <si>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</si>
  <si>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</si>
  <si>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</si>
  <si>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</si>
  <si>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</si>
  <si>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</si>
  <si>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</si>
  <si>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</si>
  <si>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</si>
  <si>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</si>
  <si>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</si>
  <si>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</si>
  <si>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</si>
  <si>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</si>
  <si>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</si>
  <si>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</si>
  <si>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</si>
  <si>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</si>
  <si>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</si>
  <si>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</si>
  <si>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</si>
  <si>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</si>
  <si>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</si>
  <si>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</si>
  <si>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</si>
  <si>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</si>
  <si>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</si>
  <si>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</si>
  <si>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</si>
  <si>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</si>
  <si>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</si>
  <si>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</si>
  <si>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</si>
  <si>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</si>
  <si>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</si>
  <si>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</si>
  <si>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</si>
  <si>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</si>
  <si>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</si>
  <si>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</si>
  <si>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</si>
  <si>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</si>
  <si>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</si>
  <si>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</si>
  <si>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</si>
  <si>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</si>
  <si>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</si>
  <si>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</si>
  <si>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</si>
  <si>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</si>
  <si>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</si>
  <si>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</si>
  <si>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</si>
  <si>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</si>
  <si>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</si>
  <si>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</si>
  <si>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</si>
  <si>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</si>
  <si>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</si>
  <si>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</si>
  <si>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</si>
  <si>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</si>
  <si>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</si>
  <si>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</si>
  <si>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</si>
  <si>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</si>
  <si>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</si>
  <si>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</si>
  <si>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</si>
  <si>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</si>
  <si>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</si>
  <si>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</si>
  <si>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</si>
  <si>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</si>
  <si>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</si>
  <si>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</si>
  <si>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</si>
  <si>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</si>
  <si>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</si>
  <si>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</si>
  <si>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</si>
  <si>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</si>
  <si>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</si>
  <si>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</si>
  <si>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</si>
  <si>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</si>
  <si>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</si>
  <si>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</si>
  <si>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</si>
  <si>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</si>
  <si>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</si>
  <si>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</si>
  <si>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</si>
  <si>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</si>
  <si>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</si>
  <si>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</si>
  <si>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</si>
  <si>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</si>
  <si>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</si>
  <si>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</si>
  <si>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</si>
  <si>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</si>
  <si>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</si>
  <si>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</si>
  <si>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</si>
  <si>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</si>
  <si>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</si>
  <si>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</si>
  <si>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</si>
  <si>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</si>
  <si>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</si>
  <si>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</si>
  <si>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</si>
  <si>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</si>
  <si>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</si>
  <si>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</si>
  <si>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</si>
  <si>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</si>
  <si>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</si>
  <si>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</si>
  <si>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</si>
  <si>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</si>
  <si>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</si>
  <si>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</si>
  <si>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</si>
  <si>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</si>
  <si>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</si>
  <si>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</si>
  <si>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</si>
  <si>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</si>
  <si>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</si>
  <si>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</si>
  <si>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</si>
  <si>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</si>
  <si>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</si>
  <si>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</si>
  <si>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</si>
  <si>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</si>
  <si>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</si>
  <si>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</si>
  <si>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</si>
  <si>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</si>
  <si>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</si>
  <si>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</si>
  <si>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</si>
  <si>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</si>
  <si>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</si>
  <si>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</si>
  <si>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</si>
  <si>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</si>
  <si>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</si>
  <si>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</si>
  <si>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</si>
  <si>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</si>
  <si>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</si>
  <si>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</si>
  <si>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</si>
  <si>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</si>
  <si>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</si>
  <si>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</si>
  <si>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</si>
  <si>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</si>
  <si>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</si>
  <si>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</si>
  <si>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</si>
  <si>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</si>
  <si>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</si>
  <si>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</si>
  <si>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</si>
  <si>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</si>
  <si>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</si>
  <si>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</si>
  <si>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</si>
  <si>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</si>
  <si>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</si>
  <si>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</si>
  <si>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</si>
  <si>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</si>
  <si>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</si>
  <si>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</si>
  <si>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</si>
  <si>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</si>
  <si>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</si>
  <si>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</si>
  <si>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</si>
  <si>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</si>
  <si>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</si>
  <si>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</si>
  <si>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</si>
  <si>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</si>
  <si>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</si>
  <si>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</si>
  <si>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</si>
  <si>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</si>
  <si>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</si>
  <si>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</si>
  <si>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</si>
  <si>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</si>
  <si>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</si>
  <si>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</si>
  <si>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</si>
  <si>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</si>
  <si>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</si>
  <si>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</si>
  <si>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</si>
  <si>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</si>
  <si>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</si>
  <si>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</si>
  <si>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</si>
  <si>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</si>
  <si>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</si>
  <si>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</si>
  <si>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</si>
  <si>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</si>
  <si>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</si>
  <si>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</si>
  <si>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</si>
  <si>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</si>
  <si>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</si>
  <si>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</si>
  <si>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</si>
  <si>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</si>
  <si>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</si>
  <si>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</si>
  <si>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</si>
  <si>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</si>
  <si>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</si>
  <si>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</si>
  <si>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</si>
  <si>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</si>
  <si>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</si>
  <si>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</si>
  <si>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</si>
  <si>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</si>
  <si>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</si>
  <si>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</si>
  <si>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</si>
  <si>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</si>
  <si>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</si>
  <si>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</si>
  <si>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</si>
  <si>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</si>
  <si>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</si>
  <si>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</si>
  <si>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</si>
  <si>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</si>
  <si>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</si>
  <si>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</si>
  <si>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</si>
  <si>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</si>
  <si>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</si>
  <si>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</si>
  <si>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</si>
  <si>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</si>
  <si>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</si>
  <si>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</si>
  <si>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</si>
  <si>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</si>
  <si>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</si>
  <si>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</si>
  <si>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</si>
  <si>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</si>
  <si>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</si>
  <si>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</si>
  <si>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</si>
  <si>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</si>
  <si>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</si>
  <si>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</si>
  <si>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</si>
  <si>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</si>
  <si>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</si>
  <si>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</si>
  <si>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</si>
  <si>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</si>
  <si>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</si>
  <si>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</si>
  <si>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</si>
  <si>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</si>
  <si>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</si>
  <si>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</si>
  <si>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</si>
  <si>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</si>
  <si>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</si>
  <si>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</si>
  <si>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</si>
  <si>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</si>
  <si>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</si>
  <si>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</si>
  <si>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</si>
  <si>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</si>
  <si>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</si>
  <si>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</si>
  <si>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</si>
  <si>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</si>
  <si>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</si>
  <si>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</si>
  <si>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</si>
  <si>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</si>
  <si>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</si>
  <si>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</si>
  <si>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</si>
  <si>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</si>
  <si>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</si>
  <si>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</si>
  <si>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</si>
  <si>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</si>
  <si>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</si>
  <si>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</si>
  <si>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</si>
  <si>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</si>
  <si>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</si>
  <si>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</si>
  <si>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</si>
  <si>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</si>
  <si>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</si>
  <si>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</si>
  <si>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</si>
  <si>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</si>
  <si>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</si>
  <si>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</si>
  <si>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</si>
  <si>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</si>
  <si>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</si>
  <si>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</si>
  <si>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</si>
  <si>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</si>
  <si>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</si>
  <si>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</si>
  <si>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</si>
  <si>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</si>
  <si>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</si>
  <si>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</si>
  <si>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</si>
  <si>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</si>
  <si>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</si>
  <si>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</si>
  <si>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</si>
  <si>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</si>
  <si>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</si>
  <si>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</si>
  <si>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</si>
  <si>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</si>
  <si>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</si>
  <si>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</si>
  <si>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</si>
  <si>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</si>
  <si>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</si>
  <si>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</si>
  <si>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</si>
  <si>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</si>
  <si>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</si>
  <si>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</si>
  <si>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</si>
  <si>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</si>
  <si>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</si>
  <si>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</si>
  <si>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</si>
  <si>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</si>
  <si>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</si>
  <si>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</si>
  <si>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</si>
  <si>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</si>
  <si>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</si>
  <si>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</si>
  <si>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</si>
  <si>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</si>
  <si>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</si>
  <si>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</si>
  <si>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</si>
  <si>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</si>
  <si>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</si>
  <si>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</si>
  <si>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</si>
  <si>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</si>
  <si>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</si>
  <si>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</si>
  <si>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</si>
  <si>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</si>
  <si>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</si>
  <si>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</si>
  <si>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</si>
  <si>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</si>
  <si>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</si>
  <si>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</si>
  <si>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</si>
  <si>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</si>
  <si>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</si>
  <si>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</si>
  <si>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</si>
  <si>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</si>
  <si>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</si>
  <si>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</si>
  <si>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</si>
  <si>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</si>
  <si>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</si>
  <si>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</si>
  <si>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</si>
  <si>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</si>
  <si>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</si>
  <si>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</si>
  <si>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</si>
  <si>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</si>
  <si>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</si>
  <si>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</si>
  <si>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</si>
  <si>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</si>
  <si>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</si>
  <si>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</si>
  <si>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</si>
  <si>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</si>
  <si>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</si>
  <si>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</si>
  <si>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</si>
  <si>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</si>
  <si>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</si>
  <si>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</si>
  <si>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</si>
  <si>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</si>
  <si>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</si>
  <si>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</si>
  <si>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</si>
  <si>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</si>
  <si>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</si>
  <si>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</si>
  <si>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</si>
  <si>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</si>
  <si>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</si>
  <si>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</si>
  <si>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</si>
  <si>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</si>
  <si>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</si>
  <si>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</si>
  <si>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</si>
  <si>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</si>
  <si>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</si>
  <si>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</si>
  <si>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</si>
  <si>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</si>
  <si>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</si>
  <si>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</si>
  <si>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</si>
  <si>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</si>
  <si>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</si>
  <si>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</si>
  <si>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</si>
  <si>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</si>
  <si>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</si>
  <si>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</si>
  <si>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</si>
  <si>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</si>
  <si>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</si>
  <si>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</si>
  <si>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</si>
  <si>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</si>
  <si>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</si>
  <si>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</si>
  <si>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</si>
  <si>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</si>
  <si>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</si>
  <si>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</si>
  <si>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</si>
  <si>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</si>
  <si>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</si>
  <si>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</si>
  <si>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</si>
  <si>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</si>
  <si>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</si>
  <si>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</si>
  <si>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</si>
  <si>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</si>
  <si>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</si>
  <si>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</si>
  <si>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</si>
  <si>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</si>
  <si>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</si>
  <si>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</si>
  <si>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</si>
  <si>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</si>
  <si>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</si>
  <si>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</si>
  <si>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</si>
  <si>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</si>
  <si>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</si>
  <si>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</si>
  <si>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</si>
  <si>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</si>
  <si>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</si>
  <si>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</si>
  <si>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</si>
  <si>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</si>
  <si>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</si>
  <si>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</si>
  <si>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</si>
  <si>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</si>
  <si>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</si>
  <si>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</si>
  <si>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</si>
  <si>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</si>
  <si>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</si>
  <si>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</si>
  <si>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</si>
  <si>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</si>
  <si>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</si>
  <si>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</si>
  <si>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</si>
  <si>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</si>
  <si>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</si>
  <si>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</si>
  <si>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</si>
  <si>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</si>
  <si>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</si>
  <si>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</si>
  <si>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</si>
  <si>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</si>
  <si>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</si>
  <si>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</si>
  <si>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</si>
  <si>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</si>
  <si>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</si>
  <si>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</si>
  <si>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</si>
  <si>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</si>
  <si>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</si>
  <si>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</si>
  <si>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</si>
  <si>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</si>
  <si>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</si>
  <si>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</si>
  <si>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</si>
  <si>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</si>
  <si>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</si>
  <si>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</si>
  <si>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</si>
  <si>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</si>
  <si>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</si>
  <si>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</si>
  <si>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</si>
  <si>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</si>
  <si>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</si>
  <si>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</si>
  <si>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</si>
  <si>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</si>
  <si>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</si>
  <si>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</si>
  <si>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</si>
  <si>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</si>
  <si>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</si>
  <si>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</si>
  <si>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</si>
  <si>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</si>
  <si>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</si>
  <si>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</si>
  <si>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</si>
  <si>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</si>
  <si>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</si>
  <si>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</si>
  <si>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</si>
  <si>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</si>
  <si>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</si>
  <si>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</si>
  <si>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</si>
  <si>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</si>
  <si>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</si>
  <si>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</si>
  <si>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</si>
  <si>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</si>
  <si>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</si>
  <si>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</si>
  <si>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</si>
  <si>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</si>
  <si>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</si>
  <si>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</si>
  <si>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</si>
  <si>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</si>
  <si>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</si>
  <si>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</si>
  <si>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</si>
  <si>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</si>
  <si>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</si>
  <si>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</si>
  <si>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</si>
  <si>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</si>
  <si>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</si>
  <si>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</si>
  <si>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</si>
  <si>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</si>
  <si>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</si>
  <si>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</si>
  <si>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</si>
  <si>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</si>
  <si>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</si>
  <si>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</si>
  <si>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</si>
  <si>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</si>
  <si>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</si>
  <si>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</si>
  <si>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</si>
  <si>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</si>
  <si>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</si>
  <si>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</si>
  <si>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</si>
  <si>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</si>
  <si>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</si>
  <si>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</si>
  <si>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</si>
  <si>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</si>
  <si>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</si>
  <si>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</si>
  <si>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</si>
  <si>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</si>
  <si>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</si>
  <si>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</si>
  <si>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</si>
  <si>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</si>
  <si>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</si>
  <si>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</si>
  <si>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</si>
  <si>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</si>
  <si>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</si>
  <si>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</si>
  <si>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</si>
  <si>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</si>
  <si>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</si>
  <si>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</si>
  <si>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</si>
  <si>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</si>
  <si>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</si>
  <si>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</si>
  <si>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</si>
  <si>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</si>
  <si>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</si>
  <si>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</si>
  <si>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</si>
  <si>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</si>
  <si>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</si>
  <si>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</si>
  <si>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</si>
  <si>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</si>
  <si>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</si>
  <si>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</si>
  <si>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</si>
  <si>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</si>
  <si>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</si>
  <si>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</si>
  <si>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</si>
  <si>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</si>
  <si>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</si>
  <si>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</si>
  <si>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</si>
  <si>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</si>
  <si>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</si>
  <si>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</si>
  <si>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</si>
  <si>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</si>
  <si>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</si>
  <si>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</si>
  <si>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</si>
  <si>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</si>
  <si>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</si>
  <si>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</si>
  <si>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</si>
  <si>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</si>
  <si>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</si>
  <si>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</si>
  <si>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</si>
  <si>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</si>
  <si>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</si>
  <si>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</si>
  <si>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</si>
  <si>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</si>
  <si>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</si>
  <si>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</si>
  <si>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</si>
  <si>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</si>
  <si>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</si>
  <si>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</si>
  <si>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</si>
  <si>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</si>
  <si>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</si>
  <si>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</si>
  <si>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</si>
  <si>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</si>
  <si>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</si>
  <si>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</si>
  <si>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</si>
  <si>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</si>
  <si>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</si>
  <si>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</si>
  <si>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</si>
  <si>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</si>
  <si>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</si>
  <si>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</si>
  <si>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</si>
  <si>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</si>
  <si>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</si>
  <si>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</si>
  <si>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</si>
  <si>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</si>
  <si>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</si>
  <si>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</si>
  <si>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</si>
  <si>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</si>
  <si>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</si>
  <si>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</si>
  <si>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</si>
  <si>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</si>
  <si>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</si>
  <si>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</si>
  <si>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</si>
  <si>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</si>
  <si>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</si>
  <si>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</si>
  <si>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</si>
  <si>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</si>
  <si>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</si>
  <si>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</si>
  <si>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</si>
  <si>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</si>
  <si>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</si>
  <si>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</si>
  <si>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</si>
  <si>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</si>
  <si>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</si>
  <si>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</si>
  <si>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</si>
  <si>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</si>
  <si>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</si>
  <si>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</si>
  <si>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</si>
  <si>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</si>
  <si>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</si>
  <si>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</si>
  <si>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</si>
  <si>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</si>
  <si>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</si>
  <si>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</si>
  <si>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</si>
  <si>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</si>
  <si>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</si>
  <si>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</si>
  <si>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</si>
  <si>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</si>
  <si>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</si>
  <si>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</si>
  <si>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</si>
  <si>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</si>
  <si>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</si>
  <si>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</si>
  <si>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</si>
  <si>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</si>
  <si>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</si>
  <si>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</si>
  <si>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</si>
  <si>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</si>
  <si>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</si>
  <si>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</si>
  <si>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</si>
  <si>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</si>
  <si>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</si>
  <si>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</si>
  <si>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</si>
  <si>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</si>
  <si>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</si>
  <si>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</si>
  <si>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</si>
  <si>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</si>
  <si>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</si>
  <si>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</si>
  <si>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</si>
  <si>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</si>
  <si>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</si>
  <si>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</si>
  <si>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</si>
  <si>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</si>
  <si>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</si>
  <si>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</si>
  <si>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</si>
  <si>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</si>
  <si>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</si>
  <si>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</si>
  <si>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</si>
  <si>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</si>
  <si>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</si>
  <si>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</si>
  <si>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</si>
  <si>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</si>
  <si>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</si>
  <si>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</si>
  <si>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</si>
  <si>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</si>
  <si>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</si>
  <si>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</si>
  <si>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</si>
  <si>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</si>
  <si>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</si>
  <si>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</si>
  <si>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</si>
  <si>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</si>
  <si>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</si>
  <si>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</si>
  <si>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</si>
  <si>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</si>
  <si>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</si>
  <si>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</si>
  <si>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</si>
  <si>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</si>
  <si>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</si>
  <si>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</si>
  <si>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</si>
  <si>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</si>
  <si>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</si>
  <si>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</si>
  <si>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</si>
  <si>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</si>
  <si>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</si>
  <si>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</si>
  <si>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</si>
  <si>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</si>
  <si>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</si>
  <si>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</si>
  <si>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</si>
  <si>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</si>
  <si>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</si>
  <si>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</si>
  <si>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</si>
  <si>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</si>
  <si>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</si>
  <si>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</si>
  <si>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</si>
  <si>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</si>
  <si>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</si>
  <si>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</si>
  <si>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</si>
  <si>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</si>
  <si>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</si>
  <si>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</si>
  <si>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</si>
  <si>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</si>
  <si>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</si>
  <si>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</si>
  <si>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</si>
  <si>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</si>
  <si>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</si>
  <si>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</si>
  <si>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</si>
  <si>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</si>
  <si>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</si>
  <si>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</si>
  <si>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</si>
  <si>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</si>
  <si>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</si>
  <si>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</si>
  <si>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</si>
  <si>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</si>
  <si>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</si>
  <si>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</si>
  <si>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</si>
  <si>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</si>
  <si>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</si>
  <si>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</si>
  <si>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</si>
  <si>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</si>
  <si>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</si>
  <si>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</si>
  <si>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</si>
  <si>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</si>
  <si>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</si>
  <si>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</si>
  <si>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</si>
  <si>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</si>
  <si>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</si>
  <si>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</si>
  <si>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</si>
  <si>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</si>
  <si>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</si>
  <si>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</si>
  <si>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</si>
  <si>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</si>
  <si>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</si>
  <si>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</si>
  <si>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</si>
  <si>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</si>
  <si>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</si>
  <si>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</si>
  <si>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</si>
  <si>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</si>
  <si>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</si>
  <si>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</si>
  <si>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</si>
  <si>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</si>
  <si>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</si>
  <si>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</si>
  <si>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</si>
  <si>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</si>
  <si>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</si>
  <si>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</si>
  <si>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</si>
  <si>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</si>
  <si>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</si>
  <si>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</si>
  <si>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</si>
  <si>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</si>
  <si>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</si>
  <si>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</si>
  <si>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</si>
  <si>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</si>
  <si>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</si>
  <si>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</si>
  <si>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</si>
  <si>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</si>
  <si>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</si>
  <si>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</si>
  <si>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</si>
  <si>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</si>
  <si>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</si>
  <si>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</si>
  <si>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</si>
  <si>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</si>
  <si>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</si>
  <si>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</si>
  <si>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</si>
  <si>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</si>
  <si>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</si>
  <si>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</si>
  <si>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</si>
  <si>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</si>
  <si>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</si>
  <si>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</si>
  <si>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</si>
  <si>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</si>
  <si>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</si>
  <si>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</si>
  <si>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</si>
  <si>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</si>
  <si>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</si>
  <si>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</si>
  <si>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</si>
  <si>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</si>
  <si>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</si>
  <si>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</si>
  <si>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</si>
  <si>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</si>
  <si>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</si>
  <si>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</si>
  <si>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</si>
  <si>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</si>
  <si>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</si>
  <si>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</si>
  <si>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</si>
  <si>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</si>
  <si>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</si>
  <si>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</si>
  <si>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</si>
  <si>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</si>
  <si>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</si>
  <si>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</si>
  <si>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</si>
  <si>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</si>
  <si>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</si>
  <si>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</si>
  <si>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</si>
  <si>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</si>
  <si>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</si>
  <si>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</si>
  <si>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</si>
  <si>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</si>
  <si>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</si>
  <si>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</si>
  <si>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</si>
  <si>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</si>
  <si>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</si>
  <si>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</si>
  <si>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</si>
  <si>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</si>
  <si>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</si>
  <si>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</si>
  <si>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</si>
  <si>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</si>
  <si>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</si>
  <si>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</si>
  <si>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</si>
  <si>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</si>
  <si>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</si>
  <si>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</si>
  <si>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</si>
  <si>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</si>
  <si>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</si>
  <si>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</si>
  <si>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</si>
  <si>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</si>
  <si>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</si>
  <si>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</si>
  <si>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</si>
  <si>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</si>
  <si>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</si>
  <si>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</si>
  <si>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</si>
  <si>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</si>
  <si>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</si>
  <si>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</si>
  <si>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</si>
  <si>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</si>
  <si>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</si>
  <si>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</si>
  <si>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</si>
  <si>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</si>
  <si>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</si>
  <si>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</si>
  <si>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</si>
  <si>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</si>
  <si>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</si>
  <si>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</si>
  <si>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</si>
  <si>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</si>
  <si>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</si>
  <si>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</si>
  <si>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</si>
  <si>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</si>
  <si>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</si>
  <si>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</si>
  <si>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</si>
  <si>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</si>
  <si>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</si>
  <si>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</si>
  <si>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</si>
  <si>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</si>
  <si>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</si>
  <si>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</si>
  <si>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</si>
  <si>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</si>
  <si>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</si>
  <si>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</si>
  <si>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</si>
  <si>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</si>
  <si>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</si>
  <si>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</si>
  <si>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</si>
  <si>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</si>
  <si>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</si>
  <si>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</si>
  <si>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</si>
  <si>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</si>
  <si>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</si>
  <si>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</si>
  <si>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</si>
  <si>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</si>
  <si>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</si>
  <si>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</si>
  <si>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</si>
  <si>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</si>
  <si>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</si>
  <si>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</si>
  <si>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</si>
  <si>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</si>
  <si>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</si>
  <si>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</si>
  <si>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</si>
  <si>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</si>
  <si>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</si>
  <si>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</si>
  <si>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</si>
  <si>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</si>
  <si>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</si>
  <si>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</si>
  <si>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</si>
  <si>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</si>
  <si>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</si>
  <si>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</si>
  <si>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</si>
  <si>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</si>
  <si>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</si>
  <si>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</si>
  <si>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</si>
  <si>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</si>
  <si>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</si>
  <si>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</si>
  <si>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</si>
  <si>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</si>
  <si>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</si>
  <si>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</si>
  <si>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</si>
  <si>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</si>
  <si>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</si>
  <si>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</si>
  <si>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</si>
  <si>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</si>
  <si>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</si>
  <si>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</si>
  <si>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</si>
  <si>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</si>
  <si>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</si>
  <si>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</si>
  <si>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</si>
  <si>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</si>
  <si>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</si>
  <si>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</si>
  <si>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</si>
  <si>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</si>
  <si>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</si>
  <si>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</si>
  <si>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</si>
  <si>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</si>
  <si>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</si>
  <si>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</si>
  <si>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</si>
  <si>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</si>
  <si>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</si>
  <si>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</si>
  <si>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</si>
  <si>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</si>
  <si>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</si>
  <si>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</si>
  <si>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</si>
  <si>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</si>
  <si>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</si>
  <si>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</si>
  <si>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</si>
  <si>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</si>
  <si>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</si>
  <si>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</si>
  <si>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</si>
  <si>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</si>
  <si>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</si>
  <si>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</si>
  <si>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</si>
  <si>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</si>
  <si>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</si>
  <si>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</si>
  <si>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</si>
  <si>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</si>
  <si>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</si>
  <si>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</si>
  <si>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</si>
  <si>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</si>
  <si>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</si>
  <si>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</si>
  <si>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</si>
  <si>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</si>
  <si>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</si>
  <si>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</si>
  <si>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</si>
  <si>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</si>
  <si>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</si>
  <si>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</si>
  <si>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</si>
  <si>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</si>
  <si>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</si>
  <si>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</si>
  <si>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</si>
  <si>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</si>
  <si>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</si>
  <si>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</si>
  <si>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</si>
  <si>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</si>
  <si>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</si>
  <si>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</si>
  <si>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</si>
  <si>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</si>
  <si>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</si>
  <si>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</si>
  <si>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</si>
  <si>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</si>
  <si>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</si>
  <si>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</si>
  <si>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</si>
  <si>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</si>
  <si>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</si>
  <si>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</si>
  <si>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</si>
  <si>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</si>
  <si>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</si>
  <si>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</si>
  <si>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</si>
  <si>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</si>
  <si>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</si>
  <si>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</si>
  <si>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</si>
  <si>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</si>
  <si>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</si>
  <si>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</si>
  <si>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</si>
  <si>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</si>
  <si>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</si>
  <si>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</si>
  <si>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</si>
  <si>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</si>
  <si>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</si>
  <si>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</si>
  <si>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</si>
  <si>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</si>
  <si>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</si>
  <si>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</si>
  <si>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</si>
  <si>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</si>
  <si>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</si>
  <si>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</si>
  <si>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</si>
  <si>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</si>
  <si>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</si>
  <si>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</si>
  <si>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</si>
  <si>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</si>
  <si>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</si>
  <si>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</si>
  <si>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</si>
  <si>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</si>
  <si>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</si>
  <si>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</si>
  <si>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</si>
  <si>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</si>
  <si>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</si>
  <si>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</si>
  <si>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</si>
  <si>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</si>
  <si>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</si>
  <si>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</si>
  <si>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</si>
  <si>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</si>
  <si>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</si>
  <si>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</si>
  <si>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</si>
  <si>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</si>
  <si>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</si>
  <si>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</si>
  <si>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</si>
  <si>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</si>
  <si>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</si>
  <si>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</si>
  <si>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</si>
  <si>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</si>
  <si>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</si>
  <si>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</si>
  <si>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</si>
  <si>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</si>
  <si>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</si>
  <si>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</si>
  <si>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</si>
  <si>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</si>
  <si>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</si>
  <si>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</si>
  <si>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</si>
  <si>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</si>
  <si>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</si>
  <si>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</si>
  <si>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</si>
  <si>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</si>
  <si>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</si>
  <si>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</si>
  <si>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</si>
  <si>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</si>
  <si>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</si>
  <si>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</si>
  <si>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</si>
  <si>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</si>
  <si>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</si>
  <si>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</si>
  <si>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</si>
  <si>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</si>
  <si>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</si>
  <si>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</si>
  <si>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</si>
  <si>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</si>
  <si>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</si>
  <si>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</si>
  <si>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</si>
  <si>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</si>
  <si>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</si>
  <si>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</si>
  <si>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</si>
  <si>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</si>
  <si>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</si>
  <si>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</si>
  <si>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</si>
  <si>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</si>
  <si>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</si>
  <si>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</si>
  <si>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</si>
  <si>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</si>
  <si>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</si>
  <si>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</si>
  <si>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</si>
  <si>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</si>
  <si>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</si>
  <si>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</si>
  <si>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</si>
  <si>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</si>
  <si>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</si>
  <si>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</si>
  <si>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</si>
  <si>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</si>
  <si>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</si>
  <si>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</si>
  <si>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</si>
  <si>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</si>
  <si>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</si>
  <si>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</si>
  <si>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</si>
  <si>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</si>
  <si>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</si>
  <si>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</si>
  <si>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</si>
  <si>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</si>
  <si>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</si>
  <si>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</si>
  <si>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</si>
  <si>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</si>
  <si>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</si>
  <si>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</si>
  <si>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</si>
  <si>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</si>
  <si>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</si>
  <si>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</si>
  <si>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</si>
  <si>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</si>
  <si>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</si>
  <si>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</si>
  <si>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</si>
  <si>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</si>
  <si>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</si>
  <si>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</si>
  <si>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</si>
  <si>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</si>
  <si>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</si>
  <si>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</si>
  <si>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</si>
  <si>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</si>
  <si>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</si>
  <si>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</si>
  <si>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</si>
  <si>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</si>
  <si>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</si>
  <si>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</si>
  <si>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</si>
  <si>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</si>
  <si>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</si>
  <si>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</si>
  <si>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</si>
  <si>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</si>
  <si>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</si>
  <si>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</si>
  <si>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</si>
  <si>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</si>
  <si>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</si>
  <si>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</si>
  <si>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</si>
  <si>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</si>
  <si>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</si>
  <si>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</si>
  <si>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</si>
  <si>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</si>
  <si>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</si>
  <si>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</si>
  <si>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</si>
  <si>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</si>
  <si>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</si>
  <si>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</si>
  <si>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</si>
  <si>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</si>
  <si>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</si>
  <si>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</si>
  <si>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</si>
  <si>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</si>
  <si>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</si>
  <si>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</si>
  <si>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</si>
  <si>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</si>
  <si>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</si>
  <si>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</si>
  <si>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</si>
  <si>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</si>
  <si>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</si>
  <si>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</si>
  <si>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</si>
  <si>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</si>
  <si>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</si>
  <si>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</si>
  <si>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</si>
  <si>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</si>
  <si>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</si>
  <si>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</si>
  <si>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</si>
  <si>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</si>
  <si>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</si>
  <si>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</si>
  <si>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</si>
  <si>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</si>
  <si>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</si>
  <si>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</si>
  <si>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</si>
  <si>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</si>
  <si>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</si>
  <si>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</si>
  <si>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</si>
  <si>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</si>
  <si>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</si>
  <si>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</si>
  <si>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</si>
  <si>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</si>
  <si>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</si>
  <si>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</si>
  <si>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</si>
  <si>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</si>
  <si>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</si>
  <si>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</si>
  <si>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</si>
  <si>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</si>
  <si>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</si>
  <si>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</si>
  <si>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</si>
  <si>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</si>
  <si>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</si>
  <si>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</si>
  <si>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</si>
  <si>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</si>
  <si>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</si>
  <si>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</si>
  <si>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</si>
  <si>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</si>
  <si>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</si>
  <si>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</si>
  <si>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</si>
  <si>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</si>
  <si>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</si>
  <si>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</si>
  <si>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</si>
  <si>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</si>
  <si>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</si>
  <si>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</si>
  <si>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</si>
  <si>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</si>
  <si>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</si>
  <si>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</si>
  <si>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</si>
  <si>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</si>
  <si>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</si>
  <si>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</si>
  <si>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</si>
  <si>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</si>
  <si>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</si>
  <si>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</si>
  <si>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</si>
  <si>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</si>
  <si>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</si>
  <si>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</si>
  <si>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</si>
  <si>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</si>
  <si>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</si>
  <si>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</si>
  <si>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</si>
  <si>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</si>
  <si>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</si>
  <si>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</si>
  <si>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</si>
  <si>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</si>
  <si>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</si>
  <si>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</si>
  <si>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</si>
  <si>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</si>
  <si>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</si>
  <si>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</si>
  <si>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</si>
  <si>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</si>
  <si>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</si>
  <si>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</si>
  <si>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</si>
  <si>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</si>
  <si>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</si>
  <si>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</si>
  <si>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</si>
  <si>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</si>
  <si>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</si>
  <si>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</si>
  <si>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</si>
  <si>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</si>
  <si>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</si>
  <si>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</si>
  <si>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</si>
  <si>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</si>
  <si>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</si>
  <si>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</si>
  <si>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</si>
  <si>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</si>
  <si>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</si>
  <si>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</si>
  <si>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</si>
  <si>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</si>
  <si>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</si>
  <si>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</si>
  <si>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</si>
  <si>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</si>
  <si>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</si>
  <si>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</si>
  <si>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</si>
  <si>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</si>
  <si>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</si>
  <si>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</si>
  <si>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</si>
  <si>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</si>
  <si>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</si>
  <si>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</si>
  <si>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</si>
  <si>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</si>
  <si>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</si>
  <si>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</si>
  <si>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</si>
  <si>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</si>
  <si>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</si>
  <si>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</si>
  <si>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</si>
  <si>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</si>
  <si>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</si>
  <si>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</si>
  <si>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</si>
  <si>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</si>
  <si>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</si>
  <si>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</si>
  <si>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</si>
  <si>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</si>
  <si>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</si>
  <si>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</si>
  <si>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</si>
  <si>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</si>
  <si>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</si>
  <si>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</si>
  <si>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</si>
  <si>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</si>
  <si>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</si>
  <si>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</si>
  <si>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</si>
  <si>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</si>
  <si>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</si>
  <si>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</si>
  <si>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</si>
  <si>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</si>
  <si>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</si>
  <si>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</si>
  <si>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</si>
  <si>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</si>
  <si>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</si>
  <si>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</si>
  <si>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</si>
  <si>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</si>
  <si>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</si>
  <si>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</si>
  <si>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</si>
  <si>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</si>
  <si>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</si>
  <si>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</si>
  <si>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</si>
  <si>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</si>
  <si>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</si>
  <si>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</si>
  <si>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</si>
  <si>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</si>
  <si>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</si>
  <si>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</si>
  <si>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</si>
  <si>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</si>
  <si>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</si>
  <si>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</si>
  <si>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</si>
  <si>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</si>
  <si>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</si>
  <si>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</si>
  <si>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</si>
  <si>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</si>
  <si>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</si>
  <si>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</si>
  <si>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</si>
  <si>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</si>
  <si>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</si>
  <si>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</si>
  <si>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</si>
  <si>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</si>
  <si>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</si>
  <si>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</si>
  <si>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</si>
  <si>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</si>
  <si>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</si>
  <si>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</si>
  <si>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</si>
  <si>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</si>
  <si>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</si>
  <si>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</si>
  <si>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</si>
  <si>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</si>
  <si>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</si>
  <si>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</si>
  <si>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</si>
  <si>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</si>
  <si>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</si>
  <si>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</si>
  <si>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</si>
  <si>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</si>
  <si>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</si>
  <si>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</si>
  <si>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</si>
  <si>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</si>
  <si>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</si>
  <si>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</si>
  <si>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</si>
  <si>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</si>
  <si>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</si>
  <si>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</si>
  <si>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</si>
  <si>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</si>
  <si>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</si>
  <si>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</si>
  <si>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</si>
  <si>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</si>
  <si>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</si>
  <si>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</si>
  <si>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</si>
  <si>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</si>
  <si>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</si>
  <si>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</si>
  <si>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</si>
  <si>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</si>
  <si>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</si>
  <si>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</si>
  <si>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</si>
  <si>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</si>
  <si>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</si>
  <si>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</si>
  <si>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</si>
  <si>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</si>
  <si>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</si>
  <si>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</si>
  <si>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</si>
  <si>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</si>
  <si>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</si>
  <si>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</si>
  <si>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</si>
  <si>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</si>
  <si>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</si>
  <si>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</si>
  <si>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</si>
  <si>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</si>
  <si>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</si>
  <si>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</si>
  <si>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</si>
  <si>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</si>
  <si>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</si>
  <si>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</si>
  <si>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</si>
  <si>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</si>
  <si>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</si>
  <si>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</si>
  <si>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</si>
  <si>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</si>
  <si>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</si>
  <si>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</si>
  <si>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</si>
  <si>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</si>
  <si>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</si>
  <si>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</si>
  <si>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</si>
  <si>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</si>
  <si>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</si>
  <si>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</si>
  <si>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</si>
  <si>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</si>
  <si>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</si>
  <si>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</si>
  <si>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</si>
  <si>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</si>
  <si>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</si>
  <si>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</si>
  <si>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</si>
  <si>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</si>
  <si>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</si>
  <si>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</si>
  <si>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</si>
  <si>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</si>
  <si>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</si>
  <si>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</si>
  <si>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</si>
  <si>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</si>
  <si>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</si>
  <si>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</si>
  <si>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</si>
  <si>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</si>
  <si>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</si>
  <si>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</si>
  <si>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</si>
  <si>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</si>
  <si>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</si>
  <si>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</si>
  <si>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</si>
  <si>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</si>
  <si>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</si>
  <si>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</si>
  <si>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</si>
  <si>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</si>
  <si>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</si>
  <si>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</si>
  <si>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</si>
  <si>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</si>
  <si>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</si>
  <si>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</si>
  <si>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</si>
  <si>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</si>
  <si>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</si>
  <si>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</si>
  <si>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</si>
  <si>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</si>
  <si>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</si>
  <si>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</si>
  <si>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</si>
  <si>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</si>
  <si>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</si>
  <si>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</si>
  <si>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</si>
  <si>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</si>
  <si>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</si>
  <si>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</si>
  <si>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</si>
  <si>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</si>
  <si>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</si>
  <si>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</si>
  <si>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</si>
  <si>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</si>
  <si>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</si>
  <si>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</si>
  <si>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</si>
  <si>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</si>
  <si>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</si>
  <si>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</si>
  <si>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</si>
  <si>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</si>
  <si>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</si>
  <si>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</si>
  <si>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</si>
  <si>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</si>
  <si>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</si>
  <si>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</si>
  <si>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</si>
  <si>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</si>
  <si>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</si>
  <si>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</si>
  <si>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</si>
  <si>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</si>
  <si>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</si>
  <si>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</si>
  <si>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</si>
  <si>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</si>
  <si>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</si>
  <si>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</si>
  <si>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</si>
  <si>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</si>
  <si>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</si>
  <si>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</si>
  <si>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</si>
  <si>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</si>
  <si>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</si>
  <si>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</si>
  <si>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</si>
  <si>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</si>
  <si>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</si>
  <si>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</si>
  <si>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</si>
  <si>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</si>
  <si>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</si>
  <si>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</si>
  <si>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</si>
  <si>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</si>
  <si>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</si>
  <si>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</si>
  <si>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</si>
  <si>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</si>
  <si>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</si>
  <si>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</si>
  <si>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</si>
  <si>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</si>
  <si>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</si>
  <si>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</si>
  <si>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</si>
  <si>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</si>
  <si>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</si>
  <si>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</si>
  <si>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</si>
  <si>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</si>
  <si>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</si>
  <si>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</si>
  <si>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</si>
  <si>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</si>
  <si>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</si>
  <si>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</si>
  <si>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</si>
  <si>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</si>
  <si>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</si>
  <si>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</si>
  <si>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</si>
  <si>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</si>
  <si>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</si>
  <si>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</si>
  <si>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</si>
  <si>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</si>
  <si>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</si>
  <si>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</si>
  <si>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</si>
  <si>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</si>
  <si>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</si>
  <si>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</si>
  <si>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</si>
  <si>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</si>
  <si>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</si>
  <si>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</si>
  <si>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</si>
  <si>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</si>
  <si>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</si>
  <si>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</si>
  <si>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</si>
  <si>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</si>
  <si>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</si>
  <si>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</si>
  <si>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</si>
  <si>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</si>
  <si>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</si>
  <si>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</si>
  <si>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</si>
  <si>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</si>
  <si>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</si>
  <si>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</si>
  <si>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</si>
  <si>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</si>
  <si>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</si>
  <si>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</si>
  <si>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</si>
  <si>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</si>
  <si>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</si>
  <si>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</si>
  <si>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</si>
  <si>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</si>
  <si>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</si>
  <si>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</si>
  <si>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</si>
  <si>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</si>
  <si>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</si>
  <si>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</si>
  <si>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</si>
  <si>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</si>
  <si>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</si>
  <si>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</si>
  <si>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</si>
  <si>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</si>
  <si>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</si>
  <si>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</si>
  <si>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</si>
  <si>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</si>
  <si>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</si>
  <si>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</si>
  <si>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</si>
  <si>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</si>
  <si>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</si>
  <si>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</si>
  <si>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</si>
  <si>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</si>
  <si>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</si>
  <si>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</si>
  <si>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</si>
  <si>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</si>
  <si>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</si>
  <si>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</si>
  <si>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</si>
  <si>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</si>
  <si>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</si>
  <si>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</si>
  <si>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</si>
  <si>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</si>
  <si>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</si>
  <si>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</si>
  <si>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</si>
  <si>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</si>
  <si>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</si>
  <si>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</si>
  <si>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</si>
  <si>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</si>
  <si>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</si>
  <si>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</si>
  <si>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</si>
  <si>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</si>
  <si>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</si>
  <si>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</si>
  <si>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</si>
  <si>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</si>
  <si>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</si>
  <si>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</si>
  <si>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</si>
  <si>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</si>
  <si>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</si>
  <si>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</si>
  <si>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</si>
  <si>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</si>
  <si>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</si>
  <si>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</si>
  <si>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</si>
  <si>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</si>
  <si>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</si>
  <si>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</si>
  <si>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</si>
  <si>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</si>
  <si>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</si>
  <si>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</si>
  <si>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</si>
  <si>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</si>
  <si>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</si>
  <si>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</si>
  <si>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</si>
  <si>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</si>
  <si>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</si>
  <si>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</si>
  <si>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</si>
  <si>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</si>
  <si>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</si>
  <si>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</si>
  <si>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</si>
  <si>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</si>
  <si>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</si>
  <si>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</si>
  <si>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</si>
  <si>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</si>
  <si>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</si>
  <si>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</si>
  <si>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</si>
  <si>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</si>
  <si>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</si>
  <si>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</si>
  <si>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</si>
  <si>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</si>
  <si>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</si>
  <si>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</si>
  <si>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</si>
  <si>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</si>
  <si>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</si>
  <si>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</si>
  <si>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</si>
  <si>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</si>
  <si>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</si>
  <si>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</si>
  <si>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</si>
  <si>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</si>
  <si>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</si>
  <si>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</si>
  <si>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</si>
  <si>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</si>
  <si>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</si>
  <si>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</si>
  <si>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</si>
  <si>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</si>
  <si>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</si>
  <si>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</si>
  <si>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</si>
  <si>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</si>
  <si>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</si>
  <si>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</si>
  <si>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</si>
  <si>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</si>
  <si>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</si>
  <si>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</si>
  <si>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</si>
  <si>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</si>
  <si>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</si>
  <si>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</si>
  <si>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</si>
  <si>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</si>
  <si>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</si>
  <si>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</si>
  <si>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</si>
  <si>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</si>
  <si>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</si>
  <si>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</si>
  <si>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</si>
  <si>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</si>
  <si>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</si>
  <si>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</si>
  <si>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</si>
  <si>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</si>
  <si>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</si>
  <si>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</si>
  <si>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</si>
  <si>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</si>
  <si>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</si>
  <si>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</si>
  <si>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</si>
  <si>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</si>
  <si>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</si>
  <si>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</si>
  <si>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</si>
  <si>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</si>
  <si>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</si>
  <si>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</si>
  <si>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</si>
  <si>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</si>
  <si>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</si>
  <si>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</si>
  <si>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</si>
  <si>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</si>
  <si>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</si>
  <si>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</si>
  <si>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</si>
  <si>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</si>
  <si>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</si>
  <si>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</si>
  <si>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</si>
  <si>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</si>
  <si>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</si>
  <si>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</si>
  <si>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</si>
  <si>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</si>
  <si>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</si>
  <si>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</si>
  <si>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</si>
  <si>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</si>
  <si>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</si>
  <si>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</si>
  <si>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</si>
  <si>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</si>
  <si>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</si>
  <si>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</si>
  <si>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</si>
  <si>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</si>
  <si>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</si>
  <si>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</si>
  <si>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</si>
  <si>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</si>
  <si>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</si>
  <si>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</si>
  <si>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</si>
  <si>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</si>
  <si>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</si>
  <si>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</si>
  <si>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</si>
  <si>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</si>
  <si>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</si>
  <si>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</si>
  <si>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</si>
  <si>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</si>
  <si>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</si>
  <si>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</si>
  <si>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</si>
  <si>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</si>
  <si>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</si>
  <si>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</si>
  <si>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</si>
  <si>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</si>
  <si>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</si>
  <si>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</si>
  <si>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</si>
  <si>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</si>
  <si>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</si>
  <si>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</si>
  <si>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</si>
  <si>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</si>
  <si>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</si>
  <si>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</si>
  <si>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</si>
  <si>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</si>
  <si>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</si>
  <si>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</si>
  <si>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</si>
  <si>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</si>
  <si>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</si>
  <si>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</si>
  <si>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</si>
  <si>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</si>
  <si>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</si>
  <si>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</si>
  <si>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</si>
  <si>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</si>
  <si>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</si>
  <si>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</si>
  <si>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</si>
  <si>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</si>
  <si>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</si>
  <si>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</si>
  <si>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</si>
  <si>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</si>
  <si>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</si>
  <si>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</si>
  <si>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</si>
  <si>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</si>
  <si>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</si>
  <si>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</si>
  <si>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</si>
  <si>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</si>
  <si>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</si>
  <si>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</si>
  <si>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</si>
  <si>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</si>
  <si>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</si>
  <si>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</si>
  <si>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</si>
  <si>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</si>
  <si>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</si>
  <si>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</si>
  <si>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</si>
  <si>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</si>
  <si>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</si>
  <si>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</si>
  <si>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</si>
  <si>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</si>
  <si>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</si>
  <si>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</si>
  <si>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</si>
  <si>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</si>
  <si>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</si>
  <si>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</si>
  <si>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</si>
  <si>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</si>
  <si>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</si>
  <si>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</si>
  <si>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</si>
  <si>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</si>
  <si>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</si>
  <si>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</si>
  <si>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</si>
  <si>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</si>
  <si>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</si>
  <si>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</si>
  <si>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</si>
  <si>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</si>
  <si>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</si>
  <si>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</si>
  <si>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</si>
  <si>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</si>
  <si>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</si>
  <si>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</si>
  <si>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</si>
  <si>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</si>
  <si>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</si>
  <si>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</si>
  <si>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</si>
  <si>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</si>
  <si>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</si>
  <si>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</si>
  <si>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</si>
  <si>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</si>
  <si>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</si>
  <si>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</si>
  <si>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</si>
  <si>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</si>
  <si>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</si>
  <si>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</si>
  <si>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</si>
  <si>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</si>
  <si>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</si>
  <si>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</si>
  <si>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</si>
  <si>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</si>
  <si>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</si>
  <si>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</si>
  <si>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</si>
  <si>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</si>
  <si>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</si>
  <si>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</si>
  <si>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</si>
  <si>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</si>
  <si>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</si>
  <si>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</si>
  <si>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</si>
  <si>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</si>
  <si>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</si>
  <si>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</si>
  <si>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</si>
  <si>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</si>
  <si>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</si>
  <si>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</si>
  <si>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</si>
  <si>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</si>
  <si>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</si>
  <si>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</si>
  <si>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</si>
  <si>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</si>
  <si>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</si>
  <si>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</si>
  <si>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</si>
  <si>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</si>
  <si>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</si>
  <si>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</si>
  <si>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</si>
  <si>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</si>
  <si>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</si>
  <si>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</si>
  <si>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</si>
  <si>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</si>
  <si>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</si>
  <si>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</si>
  <si>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</si>
  <si>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</si>
  <si>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</si>
  <si>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</si>
  <si>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</si>
  <si>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</si>
  <si>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</si>
  <si>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</si>
  <si>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</si>
  <si>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</si>
  <si>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</si>
  <si>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</si>
  <si>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</si>
  <si>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</si>
  <si>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</si>
  <si>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</si>
  <si>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</si>
  <si>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</si>
  <si>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</si>
  <si>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</si>
  <si>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</si>
  <si>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</si>
  <si>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</si>
  <si>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</si>
  <si>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</si>
  <si>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</si>
  <si>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</si>
  <si>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</si>
  <si>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</si>
  <si>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</si>
  <si>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</si>
  <si>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</si>
  <si>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</si>
  <si>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</si>
  <si>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</si>
  <si>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</si>
  <si>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</si>
  <si>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</si>
  <si>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</si>
  <si>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</si>
  <si>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</si>
  <si>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</si>
  <si>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</si>
  <si>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</si>
  <si>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</si>
  <si>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</si>
  <si>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</si>
  <si>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</si>
  <si>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</si>
  <si>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</si>
  <si>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</si>
  <si>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</si>
  <si>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</si>
  <si>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</si>
  <si>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</si>
  <si>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</si>
  <si>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</si>
  <si>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</si>
  <si>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</si>
  <si>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</si>
  <si>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</si>
  <si>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</si>
  <si>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</si>
  <si>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</si>
  <si>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</si>
  <si>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</si>
  <si>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</si>
  <si>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</si>
  <si>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</si>
  <si>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</si>
  <si>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</si>
  <si>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</si>
  <si>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</si>
  <si>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</si>
  <si>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</si>
  <si>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</si>
  <si>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</si>
  <si>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</si>
  <si>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</si>
  <si>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</si>
  <si>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</si>
  <si>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</si>
  <si>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</si>
  <si>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</si>
  <si>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</si>
  <si>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</si>
  <si>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</si>
  <si>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</si>
  <si>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</si>
  <si>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</si>
  <si>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</si>
  <si>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</si>
  <si>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</si>
  <si>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</si>
  <si>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</si>
  <si>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</si>
  <si>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</si>
  <si>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</si>
  <si>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</si>
  <si>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</si>
  <si>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</si>
  <si>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</si>
  <si>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</si>
  <si>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</si>
  <si>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</si>
  <si>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</si>
  <si>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</si>
  <si>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</si>
  <si>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</si>
  <si>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</si>
  <si>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</si>
  <si>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</si>
  <si>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</si>
  <si>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</si>
  <si>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</si>
  <si>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</si>
  <si>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</si>
  <si>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</si>
  <si>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</si>
  <si>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</si>
  <si>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</si>
  <si>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</si>
  <si>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</si>
  <si>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</si>
  <si>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</si>
  <si>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</si>
  <si>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</si>
  <si>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</si>
  <si>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</si>
  <si>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</si>
  <si>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</si>
  <si>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</si>
  <si>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</si>
  <si>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</si>
  <si>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</si>
  <si>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</si>
  <si>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</si>
  <si>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</si>
  <si>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</si>
  <si>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</si>
  <si>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</si>
  <si>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</si>
  <si>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</si>
  <si>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</si>
  <si>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</si>
  <si>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</si>
  <si>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</si>
  <si>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</si>
  <si>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</si>
  <si>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</si>
  <si>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</si>
  <si>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</si>
  <si>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</si>
  <si>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</si>
  <si>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</si>
  <si>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</si>
  <si>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</si>
  <si>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</si>
  <si>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</si>
  <si>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</si>
  <si>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</si>
  <si>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</si>
  <si>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</si>
  <si>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</si>
  <si>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</si>
  <si>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</si>
  <si>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</si>
  <si>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</si>
  <si>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</si>
  <si>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</si>
  <si>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</si>
  <si>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</si>
  <si>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</si>
  <si>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</si>
  <si>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</si>
  <si>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</si>
  <si>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</si>
  <si>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</si>
  <si>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</si>
  <si>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</si>
  <si>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</si>
  <si>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</si>
  <si>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</si>
  <si>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</si>
  <si>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</si>
  <si>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</si>
  <si>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</si>
  <si>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</si>
  <si>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</si>
  <si>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</si>
  <si>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</si>
  <si>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</si>
  <si>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</si>
  <si>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</si>
  <si>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</si>
  <si>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</si>
  <si>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</si>
  <si>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</si>
  <si>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</si>
  <si>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</si>
  <si>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</si>
  <si>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</si>
  <si>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</si>
  <si>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</si>
  <si>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</si>
  <si>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</si>
  <si>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</si>
  <si>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</si>
  <si>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</si>
  <si>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</si>
  <si>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</si>
  <si>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</si>
  <si>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</si>
  <si>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</si>
  <si>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</si>
  <si>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</si>
  <si>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</si>
  <si>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</si>
  <si>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</si>
  <si>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</si>
  <si>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</si>
  <si>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</si>
  <si>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</si>
  <si>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</si>
  <si>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</si>
  <si>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</si>
  <si>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</si>
  <si>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</si>
  <si>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</si>
  <si>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</si>
  <si>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</si>
  <si>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</si>
  <si>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</si>
  <si>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</si>
  <si>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</si>
  <si>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</si>
  <si>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</si>
  <si>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</si>
  <si>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</si>
  <si>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</si>
  <si>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</si>
  <si>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</si>
  <si>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</si>
  <si>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</si>
  <si>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</si>
  <si>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</si>
  <si>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</si>
  <si>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</si>
  <si>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</si>
  <si>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</si>
  <si>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</si>
  <si>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</si>
  <si>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</si>
  <si>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</si>
  <si>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</si>
  <si>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</si>
  <si>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</si>
  <si>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</si>
  <si>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</si>
  <si>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</si>
  <si>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</si>
  <si>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</si>
  <si>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</si>
  <si>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</si>
  <si>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</si>
  <si>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</si>
  <si>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</si>
  <si>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</si>
  <si>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</si>
  <si>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</si>
  <si>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</si>
  <si>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</si>
  <si>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</si>
  <si>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</si>
  <si>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</si>
  <si>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</si>
  <si>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</si>
  <si>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</si>
  <si>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</si>
  <si>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</si>
  <si>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</si>
  <si>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</si>
  <si>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</si>
  <si>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</si>
  <si>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</si>
  <si>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</si>
  <si>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</si>
  <si>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</si>
  <si>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</si>
  <si>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</si>
  <si>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</si>
  <si>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</si>
  <si>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</si>
  <si>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</si>
  <si>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</si>
  <si>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</si>
  <si>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</si>
  <si>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</si>
  <si>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</si>
  <si>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</si>
  <si>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</si>
  <si>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</si>
  <si>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</si>
  <si>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</si>
  <si>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</si>
  <si>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</si>
  <si>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</si>
  <si>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</si>
  <si>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</si>
  <si>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</si>
  <si>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</si>
  <si>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</si>
  <si>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</si>
  <si>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</si>
  <si>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</si>
  <si>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</si>
  <si>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</si>
  <si>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</si>
  <si>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</si>
  <si>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</si>
  <si>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</si>
  <si>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</si>
  <si>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</si>
  <si>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</si>
  <si>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</si>
  <si>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</si>
  <si>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</si>
  <si>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</si>
  <si>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</si>
  <si>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</si>
  <si>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</si>
  <si>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</si>
  <si>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</si>
  <si>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</si>
  <si>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</si>
  <si>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</si>
  <si>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</si>
  <si>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</si>
  <si>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</si>
  <si>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</si>
  <si>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</si>
  <si>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</si>
  <si>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</si>
  <si>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</si>
  <si>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</si>
  <si>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</si>
  <si>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</si>
  <si>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</si>
  <si>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</si>
  <si>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</si>
  <si>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</si>
  <si>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</si>
  <si>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</si>
  <si>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</si>
  <si>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</si>
  <si>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</si>
  <si>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</si>
  <si>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</si>
  <si>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</si>
  <si>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</si>
  <si>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</si>
  <si>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</si>
  <si>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</si>
  <si>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</si>
  <si>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</si>
  <si>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</si>
  <si>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</si>
  <si>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</si>
  <si>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</si>
  <si>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</si>
  <si>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</si>
  <si>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</si>
  <si>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</si>
  <si>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</si>
  <si>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</si>
  <si>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</si>
  <si>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</si>
  <si>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</si>
  <si>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</si>
  <si>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</si>
  <si>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</si>
  <si>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</si>
  <si>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</si>
  <si>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</si>
  <si>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</si>
  <si>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</si>
  <si>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</si>
  <si>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</si>
  <si>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</si>
  <si>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</si>
  <si>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</si>
  <si>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</si>
  <si>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</si>
  <si>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</si>
  <si>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</si>
  <si>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</si>
  <si>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</si>
  <si>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</si>
  <si>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</si>
  <si>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</si>
  <si>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</si>
  <si>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</si>
  <si>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</si>
  <si>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</si>
  <si>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</si>
  <si>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</si>
  <si>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</si>
  <si>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</si>
  <si>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</si>
  <si>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</si>
  <si>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</si>
  <si>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</si>
  <si>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</si>
  <si>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</si>
  <si>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</si>
  <si>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</si>
  <si>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</si>
  <si>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</si>
  <si>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</si>
  <si>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</si>
  <si>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</si>
  <si>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</si>
  <si>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</si>
  <si>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</si>
  <si>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</si>
  <si>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</si>
  <si>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</si>
  <si>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</si>
  <si>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</si>
  <si>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</si>
  <si>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</si>
  <si>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</si>
  <si>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</si>
  <si>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</si>
  <si>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</si>
  <si>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</si>
  <si>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</si>
  <si>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</si>
  <si>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</si>
  <si>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</si>
  <si>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</si>
  <si>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</si>
  <si>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</si>
  <si>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</si>
  <si>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</si>
  <si>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</si>
  <si>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</si>
  <si>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</si>
  <si>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</si>
  <si>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</si>
  <si>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</si>
  <si>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</si>
  <si>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</si>
  <si>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</si>
  <si>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</si>
  <si>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</si>
  <si>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</si>
  <si>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</si>
  <si>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</si>
  <si>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</si>
  <si>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</si>
  <si>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</si>
  <si>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</si>
  <si>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</si>
  <si>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</si>
  <si>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</si>
  <si>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</si>
  <si>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</si>
  <si>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</si>
  <si>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</si>
  <si>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</si>
  <si>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</si>
  <si>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</si>
  <si>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</si>
  <si>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</si>
  <si>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</si>
  <si>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</si>
  <si>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</si>
  <si>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</si>
  <si>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</si>
  <si>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</si>
  <si>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</si>
  <si>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</si>
  <si>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</si>
  <si>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</si>
  <si>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</si>
  <si>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</si>
  <si>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</si>
  <si>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</si>
  <si>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</si>
  <si>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</si>
  <si>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</si>
  <si>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</si>
  <si>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</si>
  <si>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</si>
  <si>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</si>
  <si>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</si>
  <si>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</si>
  <si>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</si>
  <si>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</si>
  <si>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</si>
  <si>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</si>
  <si>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</si>
  <si>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</si>
  <si>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</si>
  <si>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</si>
  <si>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</si>
  <si>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</si>
  <si>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</si>
  <si>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</si>
  <si>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</si>
  <si>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</si>
  <si>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</si>
  <si>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</si>
  <si>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</si>
  <si>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</si>
  <si>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</si>
  <si>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</si>
  <si>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</si>
  <si>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</si>
  <si>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</si>
  <si>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</si>
  <si>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</si>
  <si>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</si>
  <si>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</si>
  <si>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</si>
  <si>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</si>
  <si>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</si>
  <si>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</si>
  <si>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</si>
  <si>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</si>
  <si>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</si>
  <si>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</si>
  <si>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</si>
  <si>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</si>
  <si>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</si>
  <si>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</si>
  <si>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</si>
  <si>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</si>
  <si>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</si>
  <si>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</si>
  <si>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</si>
  <si>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</si>
  <si>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</si>
  <si>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</si>
  <si>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</si>
  <si>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</si>
  <si>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</si>
  <si>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</si>
  <si>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</si>
  <si>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</si>
  <si>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</si>
  <si>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</si>
  <si>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</si>
  <si>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</si>
  <si>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</si>
  <si>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</si>
  <si>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</si>
  <si>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</si>
  <si>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</si>
  <si>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</si>
  <si>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</si>
  <si>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</si>
  <si>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</si>
  <si>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</si>
  <si>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</si>
  <si>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</si>
  <si>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</si>
  <si>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</si>
  <si>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</si>
  <si>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</si>
  <si>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</si>
  <si>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</si>
  <si>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</si>
  <si>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</si>
  <si>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</si>
  <si>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</si>
  <si>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</si>
  <si>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</si>
  <si>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</si>
  <si>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</si>
  <si>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</si>
  <si>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</si>
  <si>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</si>
  <si>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</si>
  <si>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</si>
  <si>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</si>
  <si>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</si>
  <si>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</si>
  <si>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</si>
  <si>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</si>
  <si>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</si>
  <si>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</si>
  <si>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</si>
  <si>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</si>
  <si>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</si>
  <si>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</si>
  <si>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</si>
  <si>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</si>
  <si>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</si>
  <si>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</si>
  <si>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</si>
  <si>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</si>
  <si>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</si>
  <si>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</si>
  <si>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</si>
  <si>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</si>
  <si>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</si>
  <si>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</si>
  <si>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</si>
  <si>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</si>
  <si>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</si>
  <si>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</si>
  <si>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</si>
  <si>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</si>
  <si>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</si>
  <si>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</si>
  <si>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</si>
  <si>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</si>
  <si>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</si>
  <si>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</si>
  <si>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</si>
  <si>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</si>
  <si>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</si>
  <si>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</si>
  <si>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</si>
  <si>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</si>
  <si>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</si>
  <si>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</si>
  <si>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</si>
  <si>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</si>
  <si>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</si>
  <si>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</si>
  <si>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</si>
  <si>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</si>
  <si>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</si>
  <si>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</si>
  <si>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</si>
  <si>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</si>
  <si>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</si>
  <si>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</si>
  <si>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</si>
  <si>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</si>
  <si>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</si>
  <si>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</si>
  <si>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</si>
  <si>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</si>
  <si>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</si>
  <si>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</si>
  <si>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</si>
  <si>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</si>
  <si>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</si>
  <si>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</si>
  <si>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</si>
  <si>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</si>
  <si>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</si>
  <si>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</si>
  <si>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</si>
  <si>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</si>
  <si>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</si>
  <si>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</si>
  <si>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</si>
  <si>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</si>
  <si>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</si>
  <si>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</si>
  <si>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</si>
  <si>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</si>
  <si>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</si>
  <si>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</si>
  <si>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</si>
  <si>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</si>
  <si>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</si>
  <si>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</si>
  <si>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</si>
  <si>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</si>
  <si>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</si>
  <si>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</si>
  <si>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</si>
  <si>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</si>
  <si>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</si>
  <si>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</si>
  <si>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</si>
  <si>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</si>
  <si>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</si>
  <si>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</si>
  <si>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</si>
  <si>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</si>
  <si>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</si>
  <si>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</si>
  <si>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</si>
  <si>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</si>
  <si>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</si>
  <si>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</si>
  <si>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</si>
  <si>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</si>
  <si>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</si>
  <si>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</si>
  <si>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</si>
  <si>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</si>
  <si>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</si>
  <si>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</si>
  <si>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</si>
  <si>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</si>
  <si>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</si>
  <si>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</si>
  <si>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</si>
  <si>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</si>
  <si>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</si>
  <si>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</si>
  <si>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</si>
  <si>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</si>
  <si>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</si>
  <si>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</si>
  <si>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</si>
  <si>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</si>
  <si>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</si>
  <si>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</si>
  <si>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</si>
  <si>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</si>
  <si>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</si>
  <si>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</si>
  <si>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</si>
  <si>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</si>
  <si>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</si>
  <si>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</si>
  <si>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</si>
  <si>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</si>
  <si>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</si>
  <si>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</si>
  <si>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</si>
  <si>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</si>
  <si>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</si>
  <si>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</si>
  <si>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</si>
  <si>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</si>
  <si>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</si>
  <si>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</si>
  <si>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</si>
  <si>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</si>
  <si>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</si>
  <si>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</si>
  <si>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</si>
  <si>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</si>
  <si>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</si>
  <si>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</si>
  <si>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</si>
  <si>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</si>
  <si>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</si>
  <si>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</si>
  <si>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</si>
  <si>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</si>
  <si>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</si>
  <si>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</si>
  <si>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</si>
  <si>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</si>
  <si>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</si>
  <si>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</si>
  <si>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</si>
  <si>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</si>
  <si>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</si>
  <si>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</si>
  <si>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</si>
  <si>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</si>
  <si>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</si>
  <si>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</si>
  <si>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</si>
  <si>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</si>
  <si>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</si>
  <si>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</si>
  <si>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</si>
  <si>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</si>
  <si>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</si>
  <si>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</si>
  <si>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</si>
  <si>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</si>
  <si>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</si>
  <si>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</si>
  <si>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</si>
  <si>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</si>
  <si>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</si>
  <si>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</si>
  <si>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</si>
  <si>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</si>
  <si>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</si>
  <si>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</si>
  <si>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</si>
  <si>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</si>
  <si>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</si>
  <si>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</si>
  <si>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</si>
  <si>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</si>
  <si>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</si>
  <si>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</si>
  <si>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</si>
  <si>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</si>
  <si>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</si>
  <si>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</si>
  <si>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</si>
  <si>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</si>
  <si>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</si>
  <si>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</si>
  <si>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</si>
  <si>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</si>
  <si>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</si>
  <si>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</si>
  <si>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</si>
  <si>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</si>
  <si>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</si>
  <si>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</si>
  <si>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</si>
  <si>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</si>
  <si>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</si>
  <si>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</si>
  <si>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</si>
  <si>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</si>
  <si>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</si>
  <si>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</si>
  <si>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</si>
  <si>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</si>
  <si>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</si>
  <si>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</si>
  <si>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</si>
  <si>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</si>
  <si>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</si>
  <si>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</si>
  <si>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</si>
  <si>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</si>
  <si>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</si>
  <si>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</si>
  <si>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</si>
  <si>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</si>
  <si>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</si>
  <si>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</si>
  <si>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</si>
  <si>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</si>
  <si>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</si>
  <si>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</si>
  <si>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</si>
  <si>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</si>
  <si>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</si>
  <si>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</si>
  <si>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</si>
  <si>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</si>
  <si>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</si>
  <si>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</si>
  <si>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</si>
  <si>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</si>
  <si>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</si>
  <si>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</si>
  <si>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</si>
  <si>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</si>
  <si>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</si>
  <si>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</si>
  <si>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</si>
  <si>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</si>
  <si>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</si>
  <si>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</si>
  <si>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</si>
  <si>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</si>
  <si>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</si>
  <si>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</si>
  <si>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</si>
  <si>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</si>
  <si>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</si>
  <si>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</si>
  <si>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</si>
  <si>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</si>
  <si>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</si>
  <si>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</si>
  <si>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</si>
  <si>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</si>
  <si>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</si>
  <si>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</si>
  <si>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</si>
  <si>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</si>
  <si>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</si>
  <si>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</si>
  <si>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</si>
  <si>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</si>
  <si>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</si>
  <si>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</si>
  <si>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</si>
  <si>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</si>
  <si>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</si>
  <si>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</si>
  <si>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</si>
  <si>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</si>
  <si>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</si>
  <si>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</si>
  <si>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</si>
  <si>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</si>
  <si>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</si>
  <si>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</si>
  <si>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</si>
  <si>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</si>
  <si>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</si>
  <si>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</si>
  <si>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</si>
  <si>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</si>
  <si>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</si>
  <si>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</si>
  <si>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</si>
  <si>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</si>
  <si>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</si>
  <si>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</si>
  <si>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</si>
  <si>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</si>
  <si>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</si>
  <si>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</si>
  <si>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</si>
  <si>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</si>
  <si>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</si>
  <si>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</si>
  <si>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</si>
  <si>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</si>
  <si>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</si>
  <si>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</si>
  <si>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</si>
  <si>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</si>
  <si>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</si>
  <si>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</si>
  <si>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</si>
  <si>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</si>
  <si>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</si>
  <si>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</si>
  <si>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</si>
  <si>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</si>
  <si>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</si>
  <si>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</si>
  <si>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</si>
  <si>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</si>
  <si>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</si>
  <si>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</si>
  <si>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</si>
  <si>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</si>
  <si>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</si>
  <si>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</si>
  <si>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</si>
  <si>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</si>
  <si>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</si>
  <si>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</si>
  <si>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</si>
  <si>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</si>
  <si>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</si>
  <si>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</si>
  <si>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</si>
  <si>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</si>
  <si>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</si>
  <si>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</si>
  <si>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</si>
  <si>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</si>
  <si>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</si>
  <si>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</si>
  <si>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</si>
  <si>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</si>
  <si>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</si>
  <si>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</si>
  <si>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</si>
  <si>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</si>
  <si>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</si>
  <si>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</si>
  <si>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</si>
  <si>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</si>
  <si>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</si>
  <si>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</si>
  <si>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</si>
  <si>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</si>
  <si>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</si>
  <si>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</si>
  <si>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</si>
  <si>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</si>
  <si>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</si>
  <si>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</si>
  <si>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</si>
  <si>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</si>
  <si>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</si>
  <si>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</si>
  <si>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</si>
  <si>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</si>
  <si>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</si>
  <si>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</si>
  <si>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</si>
  <si>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</si>
  <si>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</si>
  <si>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</si>
  <si>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</si>
  <si>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</si>
  <si>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</si>
  <si>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</si>
  <si>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</si>
  <si>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</si>
  <si>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</si>
  <si>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</si>
  <si>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</si>
  <si>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</si>
  <si>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</si>
  <si>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</si>
  <si>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</si>
  <si>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</si>
  <si>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</si>
  <si>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</si>
  <si>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</si>
  <si>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</si>
  <si>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</si>
  <si>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</si>
  <si>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</si>
  <si>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</si>
  <si>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</si>
  <si>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</si>
  <si>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</si>
  <si>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</si>
  <si>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</si>
  <si>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</si>
  <si>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</si>
  <si>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</si>
  <si>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</si>
  <si>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</si>
  <si>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</si>
  <si>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</si>
  <si>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</si>
  <si>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</si>
  <si>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</si>
  <si>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</si>
  <si>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</si>
  <si>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</si>
  <si>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</si>
  <si>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</si>
  <si>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</si>
  <si>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</si>
  <si>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</si>
  <si>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</si>
  <si>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</si>
  <si>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</si>
  <si>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</si>
  <si>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</si>
  <si>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</si>
  <si>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</si>
  <si>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</si>
  <si>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</si>
  <si>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</si>
  <si>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</si>
  <si>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</si>
  <si>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</si>
  <si>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</si>
  <si>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</si>
  <si>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</si>
  <si>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</si>
  <si>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</si>
  <si>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</si>
  <si>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</si>
  <si>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</si>
  <si>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</si>
  <si>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</si>
  <si>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</si>
  <si>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</si>
  <si>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</si>
  <si>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</si>
  <si>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</si>
  <si>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</si>
  <si>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</si>
  <si>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</si>
  <si>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</si>
  <si>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</si>
  <si>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</si>
  <si>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</si>
  <si>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</si>
  <si>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</si>
  <si>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</si>
  <si>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</si>
  <si>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</si>
  <si>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</si>
  <si>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</si>
  <si>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</si>
  <si>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</si>
  <si>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</si>
  <si>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</si>
  <si>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</si>
  <si>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</si>
  <si>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</si>
  <si>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</si>
  <si>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</si>
  <si>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</si>
  <si>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</si>
  <si>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</si>
  <si>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</si>
  <si>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</si>
  <si>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</si>
  <si>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</si>
  <si>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</si>
  <si>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</si>
  <si>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</si>
  <si>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</si>
  <si>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</si>
  <si>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</si>
  <si>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</si>
  <si>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</si>
  <si>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</si>
  <si>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</si>
  <si>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</si>
  <si>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</si>
  <si>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</si>
  <si>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</si>
  <si>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</si>
  <si>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</si>
  <si>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</si>
  <si>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</si>
  <si>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</si>
  <si>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</si>
  <si>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</si>
  <si>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</si>
  <si>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</si>
  <si>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</si>
  <si>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</si>
  <si>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</si>
  <si>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</si>
  <si>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</si>
  <si>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</si>
  <si>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</si>
  <si>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</si>
  <si>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</si>
  <si>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</si>
  <si>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</si>
  <si>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</si>
  <si>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</si>
  <si>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</si>
  <si>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</si>
  <si>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</si>
  <si>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</si>
  <si>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</si>
  <si>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</si>
  <si>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</si>
  <si>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</si>
  <si>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</si>
  <si>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</si>
  <si>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</si>
  <si>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</si>
  <si>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</si>
  <si>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</si>
  <si>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</si>
  <si>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</si>
  <si>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</si>
  <si>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</si>
  <si>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</si>
  <si>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</si>
  <si>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</si>
  <si>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</si>
  <si>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</si>
  <si>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</si>
  <si>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</si>
  <si>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</si>
  <si>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</si>
  <si>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</si>
  <si>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</si>
  <si>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</si>
  <si>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</si>
  <si>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</si>
  <si>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</si>
  <si>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</si>
  <si>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</si>
  <si>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</si>
  <si>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</si>
  <si>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</si>
  <si>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</si>
  <si>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</si>
  <si>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</si>
  <si>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</si>
  <si>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</si>
  <si>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</si>
  <si>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</si>
  <si>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</si>
  <si>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</si>
  <si>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</si>
  <si>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</si>
  <si>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</si>
  <si>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</si>
  <si>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</si>
  <si>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</si>
  <si>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</si>
  <si>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</si>
  <si>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</si>
  <si>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</si>
  <si>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</si>
  <si>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</si>
  <si>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</si>
  <si>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</si>
  <si>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</si>
  <si>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</si>
  <si>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</si>
  <si>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</si>
  <si>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</si>
  <si>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</si>
  <si>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</si>
  <si>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</si>
  <si>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</si>
  <si>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</si>
  <si>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</si>
  <si>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</si>
  <si>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</si>
  <si>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</si>
  <si>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</si>
  <si>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</si>
  <si>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</si>
  <si>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</si>
  <si>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</si>
  <si>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</si>
  <si>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</si>
  <si>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</si>
  <si>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</si>
  <si>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</si>
  <si>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</si>
  <si>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</si>
  <si>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</si>
  <si>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</si>
  <si>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</si>
  <si>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</si>
  <si>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</si>
  <si>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</si>
  <si>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</si>
  <si>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</si>
  <si>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</si>
  <si>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</si>
  <si>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</si>
  <si>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</si>
  <si>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</si>
  <si>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</si>
  <si>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</si>
  <si>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</si>
  <si>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</si>
  <si>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</si>
  <si>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</si>
  <si>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</si>
  <si>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</si>
  <si>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</si>
  <si>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</si>
  <si>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</si>
  <si>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</si>
  <si>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</si>
  <si>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</si>
  <si>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</si>
  <si>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</si>
  <si>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</si>
  <si>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</si>
  <si>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</si>
  <si>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</si>
  <si>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</si>
  <si>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</si>
  <si>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</si>
  <si>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</si>
  <si>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</si>
  <si>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</si>
  <si>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</si>
  <si>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</si>
  <si>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</si>
  <si>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</si>
  <si>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</si>
  <si>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</si>
  <si>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</si>
  <si>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</si>
  <si>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</si>
  <si>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</si>
  <si>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</si>
  <si>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</si>
  <si>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</si>
  <si>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</si>
  <si>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</si>
  <si>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</si>
  <si>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</si>
  <si>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</si>
  <si>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</si>
  <si>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</si>
  <si>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</si>
  <si>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</si>
  <si>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</si>
  <si>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</si>
  <si>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</si>
  <si>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</si>
  <si>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</si>
  <si>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</si>
  <si>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</si>
  <si>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</si>
  <si>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</si>
  <si>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</si>
  <si>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</si>
  <si>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</si>
  <si>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</si>
  <si>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</si>
  <si>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</si>
  <si>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</si>
  <si>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</si>
  <si>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</si>
  <si>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</si>
  <si>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</si>
  <si>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</si>
  <si>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</si>
  <si>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</si>
  <si>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</si>
  <si>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</si>
  <si>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</si>
  <si>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</si>
  <si>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</si>
  <si>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</si>
  <si>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</si>
  <si>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</si>
  <si>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</si>
  <si>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</si>
  <si>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</si>
  <si>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</si>
  <si>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</si>
  <si>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</si>
  <si>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</si>
  <si>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</si>
  <si>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</si>
  <si>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</si>
  <si>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</si>
  <si>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</si>
  <si>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</si>
  <si>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</si>
  <si>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</si>
  <si>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</si>
  <si>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</si>
  <si>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</si>
  <si>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</si>
  <si>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</si>
  <si>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</si>
  <si>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</si>
  <si>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</si>
  <si>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</si>
  <si>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</si>
  <si>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</si>
  <si>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</si>
  <si>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</si>
  <si>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</si>
  <si>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</si>
  <si>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</si>
  <si>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</si>
  <si>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</si>
  <si>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</si>
  <si>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</si>
  <si>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</si>
  <si>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</si>
  <si>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</si>
  <si>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</si>
  <si>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</si>
  <si>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</si>
  <si>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</si>
  <si>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</si>
  <si>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</si>
  <si>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</si>
  <si>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</si>
  <si>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</si>
  <si>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</si>
  <si>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</si>
  <si>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</si>
  <si>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</si>
  <si>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</si>
  <si>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</si>
  <si>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</si>
  <si>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</si>
  <si>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</si>
  <si>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</si>
  <si>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</si>
  <si>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</si>
  <si>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</si>
  <si>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</si>
  <si>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</si>
  <si>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</si>
  <si>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</si>
  <si>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</si>
  <si>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</si>
  <si>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</si>
  <si>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</si>
  <si>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</si>
  <si>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</si>
  <si>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</si>
  <si>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</si>
  <si>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</si>
  <si>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</si>
  <si>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</si>
  <si>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</si>
  <si>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</si>
  <si>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</si>
  <si>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</si>
  <si>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</si>
  <si>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</si>
  <si>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</si>
  <si>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</si>
  <si>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</si>
  <si>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</si>
  <si>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</si>
  <si>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</si>
  <si>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</si>
  <si>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</si>
  <si>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</si>
  <si>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</si>
  <si>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</si>
  <si>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</si>
  <si>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</si>
  <si>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</si>
  <si>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</si>
  <si>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</si>
  <si>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</si>
  <si>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</si>
  <si>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</si>
  <si>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</si>
  <si>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</si>
  <si>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</si>
  <si>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</si>
  <si>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</si>
  <si>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</si>
  <si>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</si>
  <si>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</si>
  <si>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</si>
  <si>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</si>
  <si>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</si>
  <si>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</si>
  <si>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</si>
  <si>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</si>
  <si>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</si>
  <si>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</si>
  <si>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</si>
  <si>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</si>
  <si>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</si>
  <si>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</si>
  <si>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</si>
  <si>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</si>
  <si>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</si>
  <si>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</si>
  <si>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</si>
  <si>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</si>
  <si>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</si>
  <si>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</si>
  <si>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</si>
  <si>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</si>
  <si>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</si>
  <si>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</si>
  <si>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</si>
  <si>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</si>
  <si>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</si>
  <si>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</si>
  <si>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</si>
  <si>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</si>
  <si>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</si>
  <si>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</si>
  <si>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</si>
  <si>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</si>
  <si>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</si>
  <si>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</si>
  <si>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</si>
  <si>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</si>
  <si>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</si>
  <si>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</si>
  <si>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</si>
  <si>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</si>
  <si>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</si>
  <si>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</si>
  <si>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</si>
  <si>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</si>
  <si>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</si>
  <si>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</si>
  <si>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</si>
  <si>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</si>
  <si>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</si>
  <si>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</si>
  <si>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</si>
  <si>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</si>
  <si>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</si>
  <si>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</si>
  <si>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</si>
  <si>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</si>
  <si>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</si>
  <si>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</si>
  <si>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</si>
  <si>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</si>
  <si>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</si>
  <si>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</si>
  <si>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</si>
  <si>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</si>
  <si>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</si>
  <si>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</si>
  <si>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</si>
  <si>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</si>
  <si>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</si>
  <si>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</si>
  <si>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</si>
  <si>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</si>
  <si>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</si>
  <si>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</si>
  <si>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</si>
  <si>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</si>
  <si>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</si>
  <si>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</si>
  <si>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</si>
  <si>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</si>
  <si>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</si>
  <si>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</si>
  <si>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</si>
  <si>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</si>
  <si>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</si>
  <si>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</si>
  <si>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</si>
  <si>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</si>
  <si>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</si>
  <si>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</si>
  <si>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</si>
  <si>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</si>
  <si>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</si>
  <si>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</si>
  <si>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</si>
  <si>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</si>
  <si>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</si>
  <si>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</si>
  <si>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</si>
  <si>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</si>
  <si>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</si>
  <si>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</si>
  <si>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</si>
  <si>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</si>
  <si>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</si>
  <si>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</si>
  <si>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</si>
  <si>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</si>
  <si>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</si>
  <si>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</si>
  <si>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</si>
  <si>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</si>
  <si>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</si>
  <si>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</si>
  <si>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</si>
  <si>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</si>
  <si>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</si>
  <si>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</si>
  <si>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</si>
  <si>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</si>
  <si>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</si>
  <si>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</si>
  <si>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</si>
  <si>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</si>
  <si>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</si>
  <si>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</si>
  <si>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</si>
  <si>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</si>
  <si>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</si>
  <si>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</si>
  <si>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</si>
  <si>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</si>
  <si>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</si>
  <si>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</si>
  <si>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</si>
  <si>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</si>
  <si>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</si>
  <si>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</si>
  <si>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</si>
  <si>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</si>
  <si>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</si>
  <si>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</si>
  <si>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</si>
  <si>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</si>
  <si>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</si>
  <si>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</si>
  <si>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</si>
  <si>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</si>
  <si>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</si>
  <si>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</si>
  <si>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</si>
  <si>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</si>
  <si>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</si>
  <si>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</si>
  <si>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</si>
  <si>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</si>
  <si>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</si>
  <si>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</si>
  <si>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</si>
  <si>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</si>
  <si>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</si>
  <si>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</si>
  <si>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</si>
  <si>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</si>
  <si>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</si>
  <si>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</si>
  <si>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</si>
  <si>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</si>
  <si>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</si>
  <si>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</si>
  <si>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</si>
  <si>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</si>
  <si>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</si>
  <si>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</si>
  <si>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</si>
  <si>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</si>
  <si>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</si>
  <si>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</si>
  <si>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</si>
  <si>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</si>
  <si>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</si>
  <si>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</si>
  <si>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</si>
  <si>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</si>
  <si>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</si>
  <si>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</si>
  <si>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</si>
  <si>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</si>
  <si>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</si>
  <si>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</si>
  <si>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</si>
  <si>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</si>
  <si>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</si>
  <si>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</si>
  <si>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</si>
  <si>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</si>
  <si>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</si>
  <si>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</si>
  <si>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</si>
  <si>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</si>
  <si>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</si>
  <si>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</si>
  <si>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</si>
  <si>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</si>
  <si>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</si>
  <si>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</si>
  <si>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</si>
  <si>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</si>
  <si>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</si>
  <si>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</si>
  <si>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</si>
  <si>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</si>
  <si>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</si>
  <si>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</si>
  <si>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</si>
  <si>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</si>
  <si>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</si>
  <si>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</si>
  <si>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</si>
  <si>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</si>
  <si>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</si>
  <si>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</si>
  <si>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</si>
  <si>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</si>
  <si>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</si>
  <si>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</si>
  <si>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</si>
  <si>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</si>
  <si>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</si>
  <si>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</si>
  <si>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</si>
  <si>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</si>
  <si>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</si>
  <si>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</si>
  <si>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</si>
  <si>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</si>
  <si>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</si>
  <si>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</si>
  <si>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</si>
  <si>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</si>
  <si>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</si>
  <si>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</si>
  <si>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</si>
  <si>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</si>
  <si>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</si>
  <si>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</si>
  <si>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</si>
  <si>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</si>
  <si>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</si>
  <si>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</si>
  <si>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</si>
  <si>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</si>
  <si>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</si>
  <si>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</si>
  <si>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</si>
  <si>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</si>
  <si>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</si>
  <si>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</si>
  <si>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</si>
  <si>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</si>
  <si>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</si>
  <si>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</si>
  <si>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</si>
  <si>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</si>
  <si>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</si>
  <si>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</si>
  <si>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</si>
  <si>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</si>
  <si>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</si>
  <si>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</si>
  <si>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</si>
  <si>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</si>
  <si>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</si>
  <si>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</si>
  <si>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</si>
  <si>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</si>
  <si>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</si>
  <si>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</si>
  <si>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</si>
  <si>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</si>
  <si>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</si>
  <si>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</si>
  <si>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</si>
  <si>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</si>
  <si>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</si>
  <si>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</si>
  <si>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</si>
  <si>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</si>
  <si>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</si>
  <si>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</si>
  <si>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</si>
  <si>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</si>
  <si>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</si>
  <si>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</si>
  <si>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</si>
  <si>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</si>
  <si>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</si>
  <si>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</si>
  <si>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</si>
  <si>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</si>
  <si>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</si>
  <si>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</si>
  <si>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</si>
  <si>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</si>
  <si>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</si>
  <si>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</si>
  <si>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</si>
  <si>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</si>
  <si>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</si>
  <si>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</si>
  <si>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</si>
  <si>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</si>
  <si>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</si>
  <si>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</si>
  <si>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</si>
  <si>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</si>
  <si>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</si>
  <si>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</si>
  <si>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</si>
  <si>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</si>
  <si>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</si>
  <si>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</si>
  <si>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</si>
  <si>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</si>
  <si>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</si>
  <si>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</si>
  <si>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</si>
  <si>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</si>
  <si>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</si>
  <si>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</si>
  <si>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</si>
  <si>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</si>
  <si>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</si>
  <si>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</si>
  <si>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</si>
  <si>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</si>
  <si>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</si>
  <si>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</si>
  <si>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</si>
  <si>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</si>
  <si>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</si>
  <si>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</si>
  <si>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</si>
  <si>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</si>
  <si>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</si>
  <si>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</si>
  <si>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</si>
  <si>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</si>
  <si>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</si>
  <si>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</si>
  <si>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</si>
  <si>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</si>
  <si>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</si>
  <si>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</si>
  <si>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</si>
  <si>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</si>
  <si>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</si>
  <si>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</si>
  <si>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</si>
  <si>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</si>
  <si>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</si>
  <si>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</si>
  <si>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</si>
  <si>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</si>
  <si>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</si>
  <si>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</si>
  <si>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</si>
  <si>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</si>
  <si>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</si>
  <si>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</si>
  <si>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</si>
  <si>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</si>
  <si>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</si>
  <si>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</si>
  <si>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</si>
  <si>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</si>
  <si>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</si>
  <si>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</si>
  <si>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</si>
  <si>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</si>
  <si>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</si>
  <si>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</si>
  <si>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</si>
  <si>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</si>
  <si>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</si>
  <si>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</si>
  <si>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</si>
  <si>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</si>
  <si>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</si>
  <si>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</si>
  <si>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</si>
  <si>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</si>
  <si>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</si>
  <si>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</si>
  <si>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</si>
  <si>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</si>
  <si>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</si>
  <si>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</si>
  <si>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</si>
  <si>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</si>
  <si>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</si>
  <si>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</si>
  <si>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</si>
  <si>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</si>
  <si>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</si>
  <si>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</si>
  <si>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</si>
  <si>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</si>
  <si>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</si>
  <si>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</si>
  <si>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</si>
  <si>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</si>
  <si>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</si>
  <si>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</si>
  <si>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</si>
  <si>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</si>
  <si>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</si>
  <si>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</si>
  <si>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</si>
  <si>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</si>
  <si>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</si>
  <si>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</si>
  <si>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</si>
  <si>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</si>
  <si>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</si>
  <si>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</si>
  <si>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</si>
  <si>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</si>
  <si>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</si>
  <si>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</si>
  <si>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</si>
  <si>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</si>
  <si>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</si>
  <si>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</si>
  <si>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</si>
  <si>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</si>
  <si>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</si>
  <si>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</si>
  <si>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</si>
  <si>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</si>
  <si>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</si>
  <si>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</si>
  <si>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</si>
  <si>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</si>
  <si>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</si>
  <si>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</si>
  <si>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</si>
  <si>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</si>
  <si>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</si>
  <si>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</si>
  <si>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</si>
  <si>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</si>
  <si>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</si>
  <si>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</si>
  <si>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</si>
  <si>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</si>
  <si>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</si>
  <si>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</si>
  <si>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</si>
  <si>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</si>
  <si>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</si>
  <si>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</si>
  <si>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</si>
  <si>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</si>
  <si>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</si>
  <si>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</si>
  <si>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</si>
  <si>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</si>
  <si>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</si>
  <si>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</si>
  <si>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</si>
  <si>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</si>
  <si>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</si>
  <si>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</si>
  <si>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</si>
  <si>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</si>
  <si>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</si>
  <si>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</si>
  <si>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</si>
  <si>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</si>
  <si>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</si>
  <si>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</si>
  <si>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</si>
  <si>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</si>
  <si>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</si>
  <si>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</si>
  <si>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</si>
  <si>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</si>
  <si>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</si>
  <si>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</si>
  <si>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</si>
  <si>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</si>
  <si>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</si>
  <si>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</si>
  <si>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</si>
  <si>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</si>
  <si>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</si>
  <si>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</si>
  <si>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</si>
  <si>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</si>
  <si>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</si>
  <si>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</si>
  <si>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</si>
  <si>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</si>
  <si>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</si>
  <si>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</si>
  <si>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</si>
  <si>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</si>
  <si>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</si>
  <si>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</si>
  <si>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</si>
  <si>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</si>
  <si>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</si>
  <si>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</si>
  <si>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</si>
  <si>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</si>
  <si>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</si>
  <si>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</si>
  <si>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</si>
  <si>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</si>
  <si>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</si>
  <si>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</si>
  <si>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</si>
  <si>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</si>
  <si>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</si>
  <si>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</si>
  <si>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</si>
  <si>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</si>
  <si>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</si>
  <si>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</si>
  <si>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</si>
  <si>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</si>
  <si>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</si>
  <si>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</si>
  <si>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</si>
  <si>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</si>
  <si>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</si>
  <si>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</si>
  <si>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</si>
  <si>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</si>
  <si>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</si>
  <si>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</si>
  <si>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</si>
  <si>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</si>
  <si>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</si>
  <si>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</si>
  <si>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</si>
  <si>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</si>
  <si>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</si>
  <si>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</si>
  <si>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</si>
  <si>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</si>
  <si>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</si>
  <si>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</si>
  <si>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</si>
  <si>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</si>
  <si>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</si>
  <si>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</si>
  <si>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</si>
  <si>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</si>
  <si>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</si>
  <si>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</si>
  <si>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</si>
  <si>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</si>
  <si>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</si>
  <si>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</si>
  <si>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</si>
  <si>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</si>
  <si>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</si>
  <si>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</si>
  <si>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</si>
  <si>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</si>
  <si>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</si>
  <si>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</si>
  <si>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</si>
  <si>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</si>
  <si>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</si>
  <si>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</si>
  <si>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</si>
  <si>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</si>
  <si>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</si>
  <si>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</si>
  <si>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</si>
  <si>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</si>
  <si>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</si>
  <si>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</si>
  <si>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</si>
  <si>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</si>
  <si>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</si>
  <si>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</si>
  <si>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</si>
  <si>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</si>
  <si>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</si>
  <si>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</si>
  <si>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</si>
  <si>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</si>
  <si>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</si>
  <si>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</si>
  <si>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</si>
  <si>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</si>
  <si>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</si>
  <si>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</si>
  <si>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</si>
  <si>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</si>
  <si>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</si>
  <si>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</si>
  <si>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</si>
  <si>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</si>
  <si>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</si>
  <si>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</si>
  <si>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</si>
  <si>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</si>
  <si>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</si>
  <si>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</si>
  <si>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</si>
  <si>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</si>
  <si>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</si>
  <si>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</si>
  <si>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</si>
  <si>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</si>
  <si>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</si>
  <si>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</si>
  <si>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</si>
  <si>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</si>
  <si>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</si>
  <si>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</si>
  <si>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</si>
  <si>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</si>
  <si>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</si>
  <si>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</si>
  <si>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</si>
  <si>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</si>
  <si>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</si>
  <si>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</si>
  <si>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</si>
  <si>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</si>
  <si>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</si>
  <si>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</si>
  <si>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</si>
  <si>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</si>
  <si>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</si>
  <si>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</si>
  <si>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</si>
  <si>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</si>
  <si>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</si>
  <si>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</si>
  <si>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</si>
  <si>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</si>
  <si>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</si>
  <si>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</si>
  <si>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</si>
  <si>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</si>
  <si>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</si>
  <si>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</si>
  <si>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</si>
  <si>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</si>
  <si>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</si>
  <si>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</si>
  <si>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</si>
  <si>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</si>
  <si>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</si>
  <si>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</si>
  <si>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</si>
  <si>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</si>
  <si>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</si>
  <si>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</si>
  <si>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</si>
  <si>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</si>
  <si>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</si>
  <si>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</si>
  <si>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</si>
  <si>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</si>
  <si>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</si>
  <si>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</si>
  <si>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</si>
  <si>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</si>
  <si>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</si>
  <si>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</si>
  <si>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</si>
  <si>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</si>
  <si>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</si>
  <si>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</si>
  <si>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</si>
  <si>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</si>
  <si>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</si>
  <si>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</si>
  <si>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</si>
  <si>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</si>
  <si>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</si>
  <si>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</si>
  <si>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</si>
  <si>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</si>
  <si>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</si>
  <si>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</si>
  <si>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</si>
  <si>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</si>
  <si>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</si>
  <si>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</si>
  <si>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</si>
  <si>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</si>
  <si>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</si>
  <si>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</si>
  <si>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</si>
  <si>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</si>
  <si>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</si>
  <si>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</si>
  <si>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</si>
  <si>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</si>
  <si>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</si>
  <si>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</si>
  <si>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</si>
  <si>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</si>
  <si>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</si>
  <si>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</si>
  <si>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</si>
  <si>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</si>
  <si>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</si>
  <si>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</si>
  <si>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</si>
  <si>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</si>
  <si>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</si>
  <si>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</si>
  <si>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</si>
  <si>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</si>
  <si>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</si>
  <si>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</si>
  <si>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</si>
  <si>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</si>
  <si>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</si>
  <si>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</si>
  <si>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</si>
  <si>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</si>
  <si>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</si>
  <si>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</si>
  <si>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</si>
  <si>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</si>
  <si>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</si>
  <si>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</si>
  <si>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</si>
  <si>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</si>
  <si>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</si>
  <si>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</si>
  <si>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</si>
  <si>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</si>
  <si>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</si>
  <si>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</si>
  <si>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</si>
  <si>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</si>
  <si>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</si>
  <si>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</si>
  <si>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</si>
  <si>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</si>
  <si>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</si>
  <si>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</si>
  <si>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</si>
  <si>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</si>
  <si>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</si>
  <si>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</si>
  <si>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</si>
  <si>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</si>
  <si>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</si>
  <si>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</si>
  <si>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</si>
  <si>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</si>
  <si>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</si>
  <si>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</si>
  <si>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</si>
  <si>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</si>
  <si>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</si>
  <si>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</si>
  <si>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</si>
  <si>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</si>
  <si>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</si>
  <si>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</si>
  <si>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</si>
  <si>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</si>
  <si>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</si>
  <si>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</si>
  <si>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</si>
  <si>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</si>
  <si>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</si>
  <si>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</si>
  <si>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</si>
  <si>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</si>
  <si>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</si>
  <si>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</si>
  <si>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</si>
  <si>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</si>
  <si>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</si>
  <si>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</si>
  <si>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</si>
  <si>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</si>
  <si>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</si>
  <si>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</si>
  <si>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</si>
  <si>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</si>
  <si>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</si>
  <si>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</si>
  <si>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</si>
  <si>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</si>
  <si>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</si>
  <si>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</si>
  <si>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</si>
  <si>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</si>
  <si>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</si>
  <si>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</si>
  <si>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</si>
  <si>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</si>
  <si>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</si>
  <si>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</si>
  <si>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</si>
  <si>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</si>
  <si>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</si>
  <si>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</si>
  <si>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</si>
  <si>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</si>
  <si>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</si>
  <si>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</si>
  <si>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</si>
  <si>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</si>
  <si>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</si>
  <si>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</si>
  <si>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</si>
  <si>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</si>
  <si>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</si>
  <si>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</si>
  <si>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</si>
  <si>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</si>
  <si>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</si>
  <si>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</si>
  <si>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</si>
  <si>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</si>
  <si>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</si>
  <si>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</si>
  <si>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</si>
  <si>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</si>
  <si>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</si>
  <si>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</si>
  <si>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</si>
  <si>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</si>
  <si>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</si>
  <si>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</si>
  <si>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</si>
  <si>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</si>
  <si>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</si>
  <si>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</si>
  <si>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</si>
  <si>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</si>
  <si>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</si>
  <si>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</si>
  <si>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</si>
  <si>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</si>
  <si>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</si>
  <si>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</si>
  <si>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</si>
  <si>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</si>
  <si>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</si>
  <si>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</si>
  <si>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</si>
  <si>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</si>
  <si>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</si>
  <si>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</si>
  <si>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</si>
  <si>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</si>
  <si>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</si>
  <si>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</si>
  <si>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</si>
  <si>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</si>
  <si>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</si>
  <si>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</si>
  <si>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</si>
  <si>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</si>
  <si>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</si>
  <si>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</si>
  <si>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</si>
  <si>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</si>
  <si>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</si>
  <si>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</si>
  <si>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</si>
  <si>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</si>
  <si>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</si>
  <si>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</si>
  <si>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</si>
  <si>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</si>
  <si>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</si>
  <si>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</si>
  <si>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</si>
  <si>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</si>
  <si>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</si>
  <si>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</si>
  <si>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</si>
  <si>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</si>
  <si>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</si>
  <si>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</si>
  <si>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</si>
  <si>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</si>
  <si>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</si>
  <si>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</si>
  <si>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</si>
  <si>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</si>
  <si>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</si>
  <si>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</si>
  <si>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</si>
  <si>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</si>
  <si>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</si>
  <si>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</si>
  <si>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</si>
  <si>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</si>
  <si>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</si>
  <si>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</si>
  <si>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</si>
  <si>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</si>
  <si>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</si>
  <si>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</si>
  <si>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</si>
  <si>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</si>
  <si>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</si>
  <si>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</si>
  <si>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</si>
  <si>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</si>
  <si>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</si>
  <si>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</si>
  <si>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</si>
  <si>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</si>
  <si>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</si>
  <si>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</si>
  <si>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</si>
  <si>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</si>
  <si>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</si>
  <si>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</si>
  <si>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</si>
  <si>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</si>
  <si>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</si>
  <si>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</si>
  <si>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</si>
  <si>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</si>
  <si>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</si>
  <si>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</si>
  <si>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</si>
  <si>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</si>
  <si>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</si>
  <si>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</si>
  <si>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</si>
  <si>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</si>
  <si>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</si>
  <si>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</si>
  <si>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</si>
  <si>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</si>
  <si>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</si>
  <si>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</si>
  <si>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</si>
  <si>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</si>
  <si>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</si>
  <si>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</si>
  <si>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</si>
  <si>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</si>
  <si>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</si>
  <si>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</si>
  <si>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</si>
  <si>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</si>
  <si>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</si>
  <si>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</si>
  <si>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</si>
  <si>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</si>
  <si>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</si>
  <si>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</si>
  <si>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</si>
  <si>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</si>
  <si>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</si>
  <si>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</si>
  <si>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</si>
  <si>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</si>
  <si>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</si>
  <si>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</si>
  <si>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</si>
  <si>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</si>
  <si>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</si>
  <si>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</si>
  <si>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</si>
  <si>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</si>
  <si>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</si>
  <si>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</si>
  <si>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</si>
  <si>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</si>
  <si>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</si>
  <si>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</si>
  <si>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</si>
  <si>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</si>
  <si>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</si>
  <si>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</si>
  <si>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</si>
  <si>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</si>
  <si>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</si>
  <si>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</si>
  <si>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</si>
  <si>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</si>
  <si>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</si>
  <si>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</si>
  <si>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</si>
  <si>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</si>
  <si>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</si>
  <si>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</si>
  <si>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</si>
  <si>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</si>
  <si>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</si>
  <si>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</si>
  <si>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</si>
  <si>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</si>
  <si>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</si>
  <si>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</si>
  <si>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</si>
  <si>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</si>
  <si>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</si>
  <si>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</si>
  <si>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</si>
  <si>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</si>
  <si>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</si>
  <si>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</si>
  <si>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</si>
  <si>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</si>
  <si>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</si>
  <si>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</si>
  <si>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</si>
  <si>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</si>
  <si>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</si>
  <si>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</si>
  <si>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</si>
  <si>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</si>
  <si>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</si>
  <si>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</si>
  <si>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</si>
  <si>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</si>
  <si>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</si>
  <si>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</si>
  <si>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</si>
  <si>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</si>
  <si>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</si>
  <si>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</si>
  <si>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</si>
  <si>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</si>
  <si>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</si>
  <si>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</si>
  <si>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</si>
  <si>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</si>
  <si>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</si>
  <si>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</si>
  <si>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</si>
  <si>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</si>
  <si>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</si>
  <si>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</si>
  <si>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</si>
  <si>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</si>
  <si>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</si>
  <si>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</si>
  <si>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</si>
  <si>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</si>
  <si>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</si>
  <si>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</si>
  <si>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</si>
  <si>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</si>
  <si>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</si>
  <si>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</si>
  <si>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</si>
  <si>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</si>
  <si>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</si>
  <si>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</si>
  <si>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</si>
  <si>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</si>
  <si>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</si>
  <si>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</si>
  <si>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</si>
  <si>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</si>
  <si>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</si>
  <si>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</si>
  <si>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</si>
  <si>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</si>
  <si>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</si>
  <si>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</si>
  <si>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</si>
  <si>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</si>
  <si>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</si>
  <si>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</si>
  <si>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</si>
  <si>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</si>
  <si>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</si>
  <si>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</si>
  <si>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</si>
  <si>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</si>
  <si>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</si>
  <si>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</si>
  <si>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</si>
  <si>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</si>
  <si>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</si>
  <si>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</si>
  <si>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</si>
  <si>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</si>
  <si>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</si>
  <si>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</si>
  <si>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</si>
  <si>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</si>
  <si>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</si>
  <si>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</si>
  <si>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</si>
  <si>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</si>
  <si>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</si>
  <si>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</si>
  <si>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</si>
  <si>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</si>
  <si>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</si>
  <si>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</si>
  <si>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</si>
  <si>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</si>
  <si>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</si>
  <si>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</si>
  <si>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</si>
  <si>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</si>
  <si>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</si>
  <si>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</si>
  <si>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</si>
  <si>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</si>
  <si>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</si>
  <si>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</si>
  <si>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</si>
  <si>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</si>
  <si>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</si>
  <si>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</si>
  <si>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</si>
  <si>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</si>
  <si>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</si>
  <si>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</si>
  <si>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</si>
  <si>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</si>
  <si>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</si>
  <si>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</si>
  <si>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</si>
  <si>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</si>
  <si>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</si>
  <si>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</si>
  <si>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</si>
  <si>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</si>
  <si>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</si>
  <si>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</si>
  <si>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</si>
  <si>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</si>
  <si>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</si>
  <si>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</si>
  <si>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</si>
  <si>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</si>
  <si>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</si>
  <si>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</si>
  <si>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</si>
  <si>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</si>
  <si>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</si>
  <si>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</si>
  <si>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</si>
  <si>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</si>
  <si>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</si>
  <si>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</si>
  <si>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</si>
  <si>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</si>
  <si>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</si>
  <si>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</si>
  <si>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</si>
  <si>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</si>
  <si>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</si>
  <si>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</si>
  <si>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</si>
  <si>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</si>
  <si>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</si>
  <si>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</si>
  <si>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</si>
  <si>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</si>
  <si>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</si>
  <si>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</si>
  <si>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</si>
  <si>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</si>
  <si>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</si>
  <si>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</si>
  <si>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</si>
  <si>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</si>
  <si>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</si>
  <si>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</si>
  <si>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</si>
  <si>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</si>
  <si>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</si>
  <si>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</si>
  <si>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</si>
  <si>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</si>
  <si>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</si>
  <si>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</si>
  <si>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</si>
  <si>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</si>
  <si>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</si>
  <si>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</si>
  <si>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</si>
  <si>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</si>
  <si>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</si>
  <si>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</si>
  <si>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</si>
  <si>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</si>
  <si>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</si>
  <si>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</si>
  <si>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</si>
  <si>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</si>
  <si>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</si>
  <si>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</si>
  <si>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</si>
  <si>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</si>
  <si>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</si>
  <si>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</si>
  <si>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</si>
  <si>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</si>
  <si>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</si>
  <si>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</si>
  <si>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</si>
  <si>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</si>
  <si>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</si>
  <si>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</si>
  <si>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</si>
  <si>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</si>
  <si>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</si>
  <si>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</si>
  <si>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</si>
  <si>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</si>
  <si>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</si>
  <si>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</si>
  <si>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</si>
  <si>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</si>
  <si>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</si>
  <si>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</si>
  <si>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</si>
  <si>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</si>
  <si>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</si>
  <si>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</si>
  <si>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</si>
  <si>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</si>
  <si>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</si>
  <si>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</si>
  <si>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</si>
  <si>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</si>
  <si>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</si>
  <si>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</si>
  <si>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</si>
  <si>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</si>
  <si>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</si>
  <si>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</si>
  <si>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</si>
  <si>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</si>
  <si>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</si>
  <si>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</si>
  <si>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</si>
  <si>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</si>
  <si>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</si>
  <si>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</si>
  <si>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</si>
  <si>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</si>
  <si>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</si>
  <si>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</si>
  <si>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</si>
  <si>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</si>
  <si>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</si>
  <si>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</si>
  <si>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</si>
  <si>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</si>
  <si>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</si>
  <si>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</si>
  <si>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</si>
  <si>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</si>
  <si>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</si>
  <si>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</si>
  <si>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</si>
  <si>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</si>
  <si>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</si>
  <si>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</si>
  <si>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</si>
  <si>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</si>
  <si>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</si>
  <si>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</si>
  <si>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</si>
  <si>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</si>
  <si>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</si>
  <si>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</si>
  <si>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</si>
  <si>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</si>
  <si>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</si>
  <si>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</si>
  <si>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</si>
  <si>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</si>
  <si>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</si>
  <si>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</si>
  <si>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</si>
  <si>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</si>
  <si>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</si>
  <si>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</si>
  <si>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</si>
  <si>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</si>
  <si>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</si>
  <si>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</si>
  <si>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</si>
  <si>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</si>
  <si>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</si>
  <si>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</si>
  <si>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</si>
  <si>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</si>
  <si>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</si>
  <si>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</si>
  <si>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</si>
  <si>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</si>
  <si>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</si>
  <si>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</si>
  <si>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</si>
  <si>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</si>
  <si>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</si>
  <si>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</si>
  <si>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</si>
  <si>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</si>
  <si>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</si>
  <si>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</si>
  <si>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</si>
  <si>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</si>
  <si>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</si>
  <si>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</si>
  <si>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</si>
  <si>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</si>
  <si>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</si>
  <si>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</si>
  <si>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</si>
  <si>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</si>
  <si>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</si>
  <si>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</si>
  <si>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</si>
  <si>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</si>
  <si>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</si>
  <si>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</si>
  <si>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</si>
  <si>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</si>
  <si>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</si>
  <si>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</si>
  <si>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</si>
  <si>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</si>
  <si>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</si>
  <si>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</si>
  <si>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</si>
  <si>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</si>
  <si>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</si>
  <si>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</si>
  <si>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</si>
  <si>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</si>
  <si>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</si>
  <si>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</si>
  <si>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</si>
  <si>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</si>
  <si>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</si>
  <si>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</si>
  <si>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</si>
  <si>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</si>
  <si>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</si>
  <si>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</si>
  <si>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</si>
  <si>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</si>
  <si>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</si>
  <si>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</si>
  <si>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</si>
  <si>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</si>
  <si>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</si>
  <si>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</si>
  <si>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</si>
  <si>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</si>
  <si>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</si>
  <si>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</si>
  <si>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</si>
  <si>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</si>
  <si>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</si>
  <si>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</si>
  <si>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</si>
  <si>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</si>
  <si>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</si>
  <si>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</si>
  <si>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</si>
  <si>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</si>
  <si>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</si>
  <si>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</si>
  <si>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</si>
  <si>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</si>
  <si>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</si>
  <si>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</si>
  <si>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</si>
  <si>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</si>
  <si>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</si>
  <si>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</si>
  <si>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</si>
  <si>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</si>
  <si>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</si>
  <si>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</si>
  <si>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</si>
  <si>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</si>
  <si>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</si>
  <si>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</si>
  <si>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</si>
  <si>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</si>
  <si>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</si>
  <si>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</si>
  <si>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</si>
  <si>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</si>
  <si>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</si>
  <si>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</si>
  <si>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</si>
  <si>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</si>
  <si>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</si>
  <si>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</si>
  <si>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</si>
  <si>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</si>
  <si>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</si>
  <si>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</si>
  <si>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</si>
  <si>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</si>
  <si>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</si>
  <si>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</si>
  <si>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</si>
  <si>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</si>
  <si>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</si>
  <si>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</si>
  <si>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</si>
  <si>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</si>
  <si>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</si>
  <si>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</si>
  <si>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</si>
  <si>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</si>
  <si>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</si>
  <si>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</si>
  <si>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</si>
  <si>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</si>
  <si>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</si>
  <si>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</si>
  <si>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</si>
  <si>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</si>
  <si>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</si>
  <si>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</si>
  <si>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</si>
  <si>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</si>
  <si>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</si>
  <si>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</si>
  <si>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</si>
  <si>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</si>
  <si>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</si>
  <si>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</si>
  <si>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</si>
  <si>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</si>
  <si>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</si>
  <si>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</si>
  <si>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</si>
  <si>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</si>
  <si>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</si>
  <si>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</si>
  <si>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</si>
  <si>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</si>
  <si>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</si>
  <si>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</si>
  <si>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</si>
  <si>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</si>
  <si>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</si>
  <si>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</si>
  <si>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</si>
  <si>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</si>
  <si>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</si>
  <si>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</si>
  <si>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</si>
  <si>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</si>
  <si>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</si>
  <si>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</si>
  <si>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</si>
  <si>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</si>
  <si>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</si>
  <si>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</si>
  <si>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</si>
  <si>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</si>
  <si>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</si>
  <si>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</si>
  <si>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</si>
  <si>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</si>
  <si>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</si>
  <si>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</si>
  <si>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</si>
  <si>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</si>
  <si>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</si>
  <si>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</si>
  <si>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</si>
  <si>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</si>
  <si>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</si>
  <si>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</si>
  <si>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</si>
  <si>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</si>
  <si>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</si>
  <si>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</si>
  <si>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</si>
  <si>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</si>
  <si>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</si>
  <si>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</si>
  <si>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</si>
  <si>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</si>
  <si>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</si>
  <si>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</si>
  <si>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</si>
  <si>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</si>
  <si>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</si>
  <si>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</si>
  <si>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</si>
  <si>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</si>
  <si>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</si>
  <si>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</si>
  <si>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</si>
  <si>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</si>
  <si>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</si>
  <si>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</si>
  <si>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</si>
  <si>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</si>
  <si>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</si>
  <si>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</si>
  <si>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</si>
  <si>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</si>
  <si>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</si>
  <si>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</si>
  <si>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</si>
  <si>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</si>
  <si>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</si>
  <si>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</si>
  <si>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</si>
  <si>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</si>
  <si>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</si>
  <si>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</si>
  <si>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</si>
  <si>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</si>
  <si>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</si>
  <si>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</si>
  <si>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</si>
  <si>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</si>
  <si>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</si>
  <si>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</si>
  <si>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</si>
  <si>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</si>
  <si>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</si>
  <si>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</si>
  <si>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</si>
  <si>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</si>
  <si>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</si>
  <si>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</si>
  <si>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</si>
  <si>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</si>
  <si>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</si>
  <si>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</si>
  <si>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</si>
  <si>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</si>
  <si>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</si>
  <si>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</si>
  <si>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</si>
  <si>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</si>
  <si>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</si>
  <si>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</si>
  <si>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</si>
  <si>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</si>
  <si>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</si>
  <si>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</si>
  <si>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</si>
  <si>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</si>
  <si>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</si>
  <si>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</si>
  <si>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</si>
  <si>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</si>
  <si>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</si>
  <si>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</si>
  <si>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</si>
  <si>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</si>
  <si>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</si>
  <si>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</si>
  <si>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</si>
  <si>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</si>
  <si>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</si>
  <si>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</si>
  <si>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</si>
  <si>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</si>
  <si>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</si>
  <si>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</si>
  <si>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</si>
  <si>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</si>
  <si>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</si>
  <si>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</si>
  <si>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</si>
  <si>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</si>
  <si>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</si>
  <si>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</si>
  <si>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</si>
  <si>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</si>
  <si>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</si>
  <si>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</si>
  <si>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</si>
  <si>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</si>
  <si>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</si>
  <si>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</si>
  <si>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</si>
  <si>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</si>
  <si>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</si>
  <si>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</si>
  <si>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</si>
  <si>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</si>
  <si>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</si>
  <si>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</si>
  <si>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</si>
  <si>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</si>
  <si>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</si>
  <si>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</si>
  <si>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</si>
  <si>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</si>
  <si>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</si>
  <si>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</si>
  <si>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</si>
  <si>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</si>
  <si>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</si>
  <si>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</si>
  <si>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</si>
  <si>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</si>
  <si>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</si>
  <si>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</si>
  <si>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</si>
  <si>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</si>
  <si>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</si>
  <si>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</si>
  <si>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</si>
  <si>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</si>
  <si>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</si>
  <si>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</si>
  <si>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</si>
  <si>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</si>
  <si>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</si>
  <si>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</si>
  <si>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</si>
  <si>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</si>
  <si>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</si>
  <si>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</si>
  <si>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</si>
  <si>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</si>
  <si>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</si>
  <si>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</si>
  <si>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</si>
  <si>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</si>
  <si>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</si>
  <si>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</si>
  <si>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</si>
  <si>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</si>
  <si>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</si>
  <si>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</si>
  <si>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</si>
  <si>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</si>
  <si>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</si>
  <si>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</si>
  <si>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</si>
  <si>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</si>
  <si>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</si>
  <si>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</si>
  <si>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</si>
  <si>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</si>
  <si>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</si>
  <si>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</si>
  <si>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</si>
  <si>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</si>
  <si>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</si>
  <si>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</si>
  <si>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</si>
  <si>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</si>
  <si>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</si>
  <si>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</si>
  <si>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</si>
  <si>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</si>
  <si>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</si>
  <si>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</si>
  <si>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</si>
  <si>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</si>
  <si>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</si>
  <si>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</si>
  <si>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</si>
  <si>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</si>
  <si>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</si>
  <si>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</si>
  <si>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</si>
  <si>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</si>
  <si>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</si>
  <si>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</si>
  <si>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</si>
  <si>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</si>
  <si>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</si>
  <si>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</si>
  <si>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</si>
  <si>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</si>
  <si>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</si>
  <si>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</si>
  <si>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</si>
  <si>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</si>
  <si>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</si>
  <si>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</si>
  <si>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</si>
  <si>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</si>
  <si>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</si>
  <si>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</si>
  <si>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</si>
  <si>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</si>
  <si>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</si>
  <si>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</si>
  <si>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</si>
  <si>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</si>
  <si>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</si>
  <si>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</si>
  <si>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</si>
  <si>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</si>
  <si>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</si>
  <si>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</si>
  <si>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</si>
  <si>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</si>
  <si>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</si>
  <si>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</si>
  <si>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</si>
  <si>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</si>
  <si>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</si>
  <si>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</si>
  <si>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</si>
  <si>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</si>
  <si>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</si>
  <si>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</si>
  <si>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</si>
  <si>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</si>
  <si>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</si>
  <si>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</si>
  <si>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</si>
  <si>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</si>
  <si>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</si>
  <si>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</si>
  <si>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</si>
  <si>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</si>
  <si>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</si>
  <si>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</si>
  <si>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</si>
  <si>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</si>
  <si>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</si>
  <si>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</si>
  <si>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</si>
  <si>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</si>
  <si>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</si>
  <si>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</si>
  <si>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</si>
  <si>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</si>
  <si>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</si>
  <si>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</si>
  <si>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</si>
  <si>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</si>
  <si>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</si>
  <si>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</si>
  <si>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</si>
  <si>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</si>
  <si>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</si>
  <si>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</si>
  <si>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</si>
  <si>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</si>
  <si>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</si>
  <si>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</si>
  <si>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</si>
  <si>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</si>
  <si>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</si>
  <si>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</si>
  <si>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</si>
  <si>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</si>
  <si>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</si>
  <si>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</si>
  <si>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</si>
  <si>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</si>
  <si>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</si>
  <si>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</si>
  <si>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</si>
  <si>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</si>
  <si>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</si>
  <si>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</si>
  <si>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</si>
  <si>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</si>
  <si>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</si>
  <si>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</si>
  <si>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</si>
  <si>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</si>
  <si>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</si>
  <si>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</si>
  <si>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</si>
  <si>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</si>
  <si>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</si>
  <si>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</si>
  <si>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</si>
  <si>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</si>
  <si>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</si>
  <si>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</si>
  <si>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</si>
  <si>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</si>
  <si>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</si>
  <si>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</si>
  <si>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</si>
  <si>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</si>
  <si>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</si>
  <si>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</si>
  <si>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</si>
  <si>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</si>
  <si>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</si>
  <si>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</si>
  <si>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</si>
  <si>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</si>
  <si>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</si>
  <si>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</si>
  <si>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</si>
  <si>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</si>
  <si>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</si>
  <si>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</si>
  <si>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</si>
  <si>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</si>
  <si>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</si>
  <si>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</si>
  <si>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</si>
  <si>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</si>
  <si>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</si>
  <si>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</si>
  <si>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</si>
  <si>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</si>
  <si>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</si>
  <si>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</si>
  <si>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</si>
  <si>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</si>
  <si>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</si>
  <si>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</si>
  <si>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</si>
  <si>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</si>
  <si>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</si>
  <si>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</si>
  <si>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</si>
  <si>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</si>
  <si>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</si>
  <si>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</si>
  <si>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</si>
  <si>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</si>
  <si>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</si>
  <si>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</si>
  <si>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</si>
  <si>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</si>
  <si>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</si>
  <si>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</si>
  <si>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</si>
  <si>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</si>
  <si>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</si>
  <si>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</si>
  <si>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</si>
  <si>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</si>
  <si>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</si>
  <si>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</si>
  <si>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</si>
  <si>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</si>
  <si>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</si>
  <si>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</si>
  <si>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</si>
  <si>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</si>
  <si>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</si>
  <si>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</si>
  <si>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</si>
  <si>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</si>
  <si>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</si>
  <si>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</si>
  <si>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</si>
  <si>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</si>
  <si>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</si>
  <si>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</si>
  <si>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</si>
  <si>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</si>
  <si>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</si>
  <si>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</si>
  <si>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</si>
  <si>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</si>
  <si>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</si>
  <si>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</si>
  <si>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</si>
  <si>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</si>
  <si>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</si>
  <si>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</si>
  <si>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</si>
  <si>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</si>
  <si>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</si>
  <si>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</si>
  <si>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</si>
  <si>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</si>
  <si>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</si>
  <si>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</si>
  <si>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</si>
  <si>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</si>
  <si>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</si>
  <si>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</si>
  <si>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</si>
  <si>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</si>
  <si>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</si>
  <si>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</si>
  <si>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</si>
  <si>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</si>
  <si>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</si>
  <si>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</si>
  <si>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</si>
  <si>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</si>
  <si>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</si>
  <si>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</si>
  <si>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</si>
  <si>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</si>
  <si>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</si>
  <si>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</si>
  <si>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</si>
  <si>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</si>
  <si>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</si>
  <si>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</si>
  <si>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</si>
  <si>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</si>
  <si>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</si>
  <si>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</si>
  <si>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</si>
  <si>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</si>
  <si>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</si>
  <si>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</si>
  <si>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</si>
  <si>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</si>
  <si>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</si>
  <si>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</si>
  <si>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</si>
  <si>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</si>
  <si>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</si>
  <si>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</si>
  <si>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</si>
  <si>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</si>
  <si>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</si>
  <si>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</si>
  <si>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</si>
  <si>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</si>
  <si>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</si>
  <si>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</si>
  <si>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</si>
  <si>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</si>
  <si>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</si>
  <si>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</si>
  <si>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</si>
  <si>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</si>
  <si>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</si>
  <si>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</si>
  <si>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</si>
  <si>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</si>
  <si>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</si>
  <si>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</si>
  <si>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</si>
  <si>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</si>
  <si>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</si>
  <si>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</si>
  <si>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</si>
  <si>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</si>
  <si>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</si>
  <si>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</si>
  <si>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</si>
  <si>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</si>
  <si>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</si>
  <si>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</si>
  <si>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</si>
  <si>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</si>
  <si>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</si>
  <si>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</si>
  <si>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</si>
  <si>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</si>
  <si>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</si>
  <si>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</si>
  <si>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</si>
  <si>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</si>
  <si>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</si>
  <si>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</si>
  <si>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</si>
  <si>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</si>
  <si>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</si>
  <si>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</si>
  <si>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</si>
  <si>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</si>
  <si>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</si>
  <si>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</si>
  <si>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</si>
  <si>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</si>
  <si>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</si>
  <si>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</si>
  <si>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</si>
  <si>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</si>
  <si>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</si>
  <si>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</si>
  <si>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</si>
  <si>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</si>
  <si>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</si>
  <si>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</si>
  <si>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</si>
  <si>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</si>
  <si>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</si>
  <si>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</si>
  <si>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</si>
  <si>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</si>
  <si>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</si>
  <si>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</si>
  <si>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</si>
  <si>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</si>
  <si>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</si>
  <si>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</si>
  <si>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</si>
  <si>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</si>
  <si>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</si>
  <si>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</si>
  <si>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</si>
  <si>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</si>
  <si>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</si>
  <si>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</si>
  <si>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</si>
  <si>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</si>
  <si>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</si>
  <si>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</si>
  <si>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</si>
  <si>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</si>
  <si>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</si>
  <si>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</si>
  <si>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</si>
  <si>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</si>
  <si>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</si>
  <si>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</si>
  <si>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</si>
  <si>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</si>
  <si>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</si>
  <si>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</si>
  <si>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</si>
  <si>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</si>
  <si>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</si>
  <si>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</si>
  <si>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</si>
  <si>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</si>
  <si>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</si>
  <si>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</si>
  <si>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</si>
  <si>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</si>
  <si>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</si>
  <si>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</si>
  <si>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</si>
  <si>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</si>
  <si>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</si>
  <si>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</si>
  <si>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</si>
  <si>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</si>
  <si>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</si>
  <si>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</si>
  <si>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</si>
  <si>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</si>
  <si>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</si>
  <si>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</si>
  <si>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</si>
  <si>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</si>
  <si>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</si>
  <si>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</si>
  <si>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</si>
  <si>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</si>
  <si>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</si>
  <si>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</si>
  <si>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</si>
  <si>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</si>
  <si>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</si>
  <si>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</si>
  <si>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</si>
  <si>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</si>
  <si>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</si>
  <si>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</si>
  <si>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</si>
  <si>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</si>
  <si>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</si>
  <si>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</si>
  <si>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</si>
  <si>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</si>
  <si>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</si>
  <si>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</si>
  <si>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</si>
  <si>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</si>
  <si>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</si>
  <si>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</si>
  <si>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</si>
  <si>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</si>
  <si>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</si>
  <si>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</si>
  <si>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</si>
  <si>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</si>
  <si>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</si>
  <si>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</si>
  <si>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</si>
  <si>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</si>
  <si>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</si>
  <si>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</si>
  <si>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</si>
  <si>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</si>
  <si>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</si>
  <si>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</si>
  <si>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</si>
  <si>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</si>
  <si>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</si>
  <si>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</si>
  <si>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</si>
  <si>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</si>
  <si>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</si>
  <si>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</si>
  <si>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</si>
  <si>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</si>
  <si>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</si>
  <si>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</si>
  <si>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</si>
  <si>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</si>
  <si>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</si>
  <si>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</si>
  <si>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</si>
  <si>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</si>
  <si>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</si>
  <si>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</si>
  <si>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</si>
  <si>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</si>
  <si>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</si>
  <si>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</si>
  <si>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</si>
  <si>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</si>
  <si>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</si>
  <si>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</si>
  <si>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</si>
  <si>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</si>
  <si>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</si>
  <si>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</si>
  <si>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</si>
  <si>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</si>
  <si>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</si>
  <si>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</si>
  <si>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</si>
  <si>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</si>
  <si>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</si>
  <si>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</si>
  <si>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</si>
  <si>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</si>
  <si>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</si>
  <si>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</si>
  <si>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</si>
  <si>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</si>
  <si>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</si>
  <si>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</si>
  <si>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</si>
  <si>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</si>
  <si>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</si>
  <si>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</si>
  <si>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</si>
  <si>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</si>
  <si>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</si>
  <si>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</si>
  <si>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</si>
  <si>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</si>
  <si>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</si>
  <si>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</si>
  <si>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</si>
  <si>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</si>
  <si>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</si>
  <si>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</si>
  <si>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</si>
  <si>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</si>
  <si>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</si>
  <si>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</si>
  <si>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</si>
  <si>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</si>
  <si>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</si>
  <si>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</si>
  <si>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</si>
  <si>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</si>
  <si>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</si>
  <si>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</si>
  <si>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</si>
  <si>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</si>
  <si>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</si>
  <si>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</si>
  <si>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</si>
  <si>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</si>
  <si>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</si>
  <si>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</si>
  <si>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</si>
  <si>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</si>
  <si>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</si>
  <si>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</si>
  <si>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</si>
  <si>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</si>
  <si>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</si>
  <si>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</si>
  <si>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</si>
  <si>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</si>
  <si>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</si>
  <si>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</si>
  <si>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</si>
  <si>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</si>
  <si>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</si>
  <si>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</si>
  <si>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</si>
  <si>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</si>
  <si>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</si>
  <si>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</si>
  <si>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</si>
  <si>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</si>
  <si>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</si>
  <si>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</si>
  <si>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</si>
  <si>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</si>
  <si>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</si>
  <si>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</si>
  <si>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</si>
  <si>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</si>
  <si>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</si>
  <si>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</si>
  <si>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</si>
  <si>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</si>
  <si>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</si>
  <si>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</si>
  <si>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</si>
  <si>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</si>
  <si>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</si>
  <si>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</si>
  <si>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</si>
  <si>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</si>
  <si>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</si>
  <si>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</si>
  <si>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</si>
  <si>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</si>
  <si>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</si>
  <si>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</si>
  <si>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</si>
  <si>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</si>
  <si>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</si>
  <si>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</si>
  <si>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</si>
  <si>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</si>
  <si>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</si>
  <si>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</si>
  <si>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</si>
  <si>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</si>
  <si>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</si>
  <si>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</si>
  <si>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</si>
  <si>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</si>
  <si>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</si>
  <si>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</si>
  <si>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</si>
  <si>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</si>
  <si>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</si>
  <si>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</si>
  <si>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</si>
  <si>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</si>
  <si>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</si>
  <si>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</si>
  <si>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</si>
  <si>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</si>
  <si>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</si>
  <si>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</si>
  <si>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</si>
  <si>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</si>
  <si>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</si>
  <si>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</si>
  <si>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</si>
  <si>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</si>
  <si>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</si>
  <si>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</si>
  <si>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</si>
  <si>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</si>
  <si>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</si>
  <si>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</si>
  <si>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</si>
  <si>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</si>
  <si>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</si>
  <si>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</si>
  <si>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</si>
  <si>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</si>
  <si>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</si>
  <si>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</si>
  <si>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</si>
  <si>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</si>
  <si>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</si>
  <si>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</si>
  <si>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</si>
  <si>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</si>
  <si>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</si>
  <si>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</si>
  <si>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</si>
  <si>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</si>
  <si>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</si>
  <si>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</si>
  <si>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</si>
  <si>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</si>
  <si>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</si>
  <si>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</si>
  <si>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</si>
  <si>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</si>
  <si>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</si>
  <si>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</si>
  <si>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</si>
  <si>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</si>
  <si>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</si>
  <si>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</si>
  <si>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</si>
  <si>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</si>
  <si>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</si>
  <si>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</si>
  <si>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</si>
  <si>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</si>
  <si>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</si>
  <si>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</si>
  <si>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</si>
  <si>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</si>
  <si>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</si>
  <si>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</si>
  <si>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</si>
  <si>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</si>
  <si>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</si>
  <si>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</si>
  <si>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</si>
  <si>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</si>
  <si>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</si>
  <si>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</si>
  <si>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</si>
  <si>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</si>
  <si>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</si>
  <si>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</si>
  <si>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</si>
  <si>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</si>
  <si>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</si>
  <si>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</si>
  <si>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</si>
  <si>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</si>
  <si>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</si>
  <si>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</si>
  <si>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</si>
  <si>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</si>
  <si>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</si>
  <si>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</si>
  <si>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</si>
  <si>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</si>
  <si>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</si>
  <si>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</si>
  <si>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</si>
  <si>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</si>
  <si>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</si>
  <si>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</si>
  <si>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</si>
  <si>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</si>
  <si>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</si>
  <si>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</si>
  <si>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</si>
  <si>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</si>
  <si>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</si>
  <si>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</si>
  <si>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</si>
  <si>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</si>
  <si>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</si>
  <si>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</si>
  <si>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</si>
  <si>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</si>
  <si>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</si>
  <si>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</si>
  <si>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</si>
  <si>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</si>
  <si>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</si>
  <si>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</si>
  <si>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</si>
  <si>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</si>
  <si>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</si>
  <si>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</si>
  <si>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</si>
  <si>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</si>
  <si>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</si>
  <si>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</si>
  <si>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</si>
  <si>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</si>
  <si>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</si>
  <si>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</si>
  <si>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</si>
  <si>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</si>
  <si>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</si>
  <si>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</si>
  <si>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</si>
  <si>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</si>
  <si>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</si>
  <si>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</si>
  <si>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</si>
  <si>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</si>
  <si>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</si>
  <si>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</si>
  <si>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</si>
  <si>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</si>
  <si>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</si>
  <si>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</si>
  <si>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</si>
  <si>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</si>
  <si>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</si>
  <si>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</si>
  <si>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</si>
  <si>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</si>
  <si>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</si>
  <si>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</si>
  <si>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</si>
  <si>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</si>
  <si>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</si>
  <si>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</si>
  <si>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</si>
  <si>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</si>
  <si>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</si>
  <si>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</si>
  <si>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</si>
  <si>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</si>
  <si>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</si>
  <si>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</si>
  <si>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</si>
  <si>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</si>
  <si>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</si>
  <si>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</si>
  <si>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</si>
  <si>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</si>
  <si>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</si>
  <si>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</si>
  <si>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</si>
  <si>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</si>
  <si>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</si>
  <si>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</si>
  <si>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</si>
  <si>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</si>
  <si>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</si>
  <si>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</si>
  <si>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</si>
  <si>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</si>
  <si>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</si>
  <si>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</si>
  <si>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</si>
  <si>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</si>
  <si>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</si>
  <si>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</si>
  <si>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</si>
  <si>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</si>
  <si>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</si>
  <si>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</si>
  <si>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</si>
  <si>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</si>
  <si>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</si>
  <si>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</si>
  <si>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</si>
  <si>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</si>
  <si>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</si>
  <si>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</si>
  <si>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</si>
  <si>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</si>
  <si>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</si>
  <si>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</si>
  <si>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</si>
  <si>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</si>
  <si>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</si>
  <si>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</si>
  <si>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</si>
  <si>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</si>
  <si>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</si>
  <si>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</si>
  <si>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</si>
  <si>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</si>
  <si>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</si>
  <si>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</si>
  <si>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</si>
  <si>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</si>
  <si>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</si>
  <si>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</si>
  <si>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</si>
  <si>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</si>
  <si>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</si>
  <si>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</si>
  <si>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</si>
  <si>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</si>
  <si>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</si>
  <si>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</si>
  <si>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</si>
  <si>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</si>
  <si>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</si>
  <si>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</si>
  <si>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</si>
  <si>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</si>
  <si>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</si>
  <si>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</si>
  <si>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</si>
  <si>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</si>
  <si>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</si>
  <si>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</si>
  <si>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</si>
  <si>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</si>
  <si>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</si>
  <si>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</si>
  <si>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</si>
  <si>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</si>
  <si>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</si>
  <si>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</si>
  <si>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</si>
  <si>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</si>
  <si>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</si>
  <si>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</si>
  <si>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</si>
  <si>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</si>
  <si>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</si>
  <si>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</si>
  <si>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</si>
  <si>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</si>
  <si>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</si>
  <si>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</si>
  <si>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</si>
  <si>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</si>
  <si>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</si>
  <si>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</si>
  <si>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</si>
  <si>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</si>
  <si>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</si>
  <si>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</si>
  <si>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</si>
  <si>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</si>
  <si>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</si>
  <si>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</si>
  <si>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</si>
  <si>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</si>
  <si>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</si>
  <si>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</si>
  <si>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</si>
  <si>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</si>
  <si>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</si>
  <si>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</si>
  <si>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</si>
  <si>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</si>
  <si>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</si>
  <si>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</si>
  <si>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</si>
  <si>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</si>
  <si>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</si>
  <si>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</si>
  <si>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</si>
  <si>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</si>
  <si>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</si>
  <si>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</si>
  <si>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</si>
  <si>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</si>
  <si>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</si>
  <si>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</si>
  <si>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</si>
  <si>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</si>
  <si>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</si>
  <si>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</si>
  <si>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</si>
  <si>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</si>
  <si>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</si>
  <si>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</si>
  <si>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</si>
  <si>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</si>
  <si>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</si>
  <si>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</si>
  <si>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</si>
  <si>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</si>
  <si>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</si>
  <si>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</si>
  <si>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</si>
  <si>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</si>
  <si>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</si>
  <si>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</si>
  <si>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</si>
  <si>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</si>
  <si>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</si>
  <si>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</si>
  <si>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</si>
  <si>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</si>
  <si>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</si>
  <si>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</si>
  <si>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</si>
  <si>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</si>
  <si>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</si>
  <si>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</si>
  <si>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</si>
  <si>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</si>
  <si>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</si>
  <si>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</si>
  <si>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</si>
  <si>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</si>
  <si>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</si>
  <si>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</si>
  <si>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</si>
  <si>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</si>
  <si>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</si>
  <si>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</si>
  <si>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</si>
  <si>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</si>
  <si>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</si>
  <si>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</si>
  <si>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</si>
  <si>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</si>
  <si>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</si>
  <si>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</si>
  <si>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</si>
  <si>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</si>
  <si>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</si>
  <si>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</si>
  <si>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</si>
  <si>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</si>
  <si>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</si>
  <si>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</si>
  <si>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</si>
  <si>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</si>
  <si>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</si>
  <si>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</si>
  <si>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</si>
  <si>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</si>
  <si>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</si>
  <si>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</si>
  <si>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</si>
  <si>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</si>
  <si>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</si>
  <si>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</si>
  <si>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</si>
  <si>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</si>
  <si>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</si>
  <si>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</si>
  <si>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</si>
  <si>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</si>
  <si>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</si>
  <si>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</si>
  <si>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</si>
  <si>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</si>
  <si>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</si>
  <si>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</si>
  <si>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</si>
  <si>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</si>
  <si>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</si>
  <si>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</si>
  <si>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</si>
  <si>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</si>
  <si>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</si>
  <si>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</si>
  <si>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</si>
  <si>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</si>
  <si>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</si>
  <si>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</si>
  <si>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</si>
  <si>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</si>
  <si>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</si>
  <si>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</si>
  <si>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</si>
  <si>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</si>
  <si>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</si>
  <si>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</si>
  <si>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</si>
  <si>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</si>
  <si>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</si>
  <si>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</si>
  <si>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</si>
  <si>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</si>
  <si>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</si>
  <si>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</si>
  <si>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</si>
  <si>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</si>
  <si>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</si>
  <si>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</si>
  <si>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</si>
  <si>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</si>
  <si>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</si>
  <si>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</si>
  <si>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</si>
  <si>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</si>
  <si>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</si>
  <si>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</si>
  <si>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</si>
  <si>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</si>
  <si>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</si>
  <si>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</si>
  <si>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</si>
  <si>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</si>
  <si>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</si>
  <si>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</si>
  <si>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</si>
  <si>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</si>
  <si>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</si>
  <si>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</si>
  <si>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</si>
  <si>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</si>
  <si>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</si>
  <si>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</si>
  <si>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</si>
  <si>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</si>
  <si>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</si>
  <si>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</si>
  <si>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</si>
  <si>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</si>
  <si>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</si>
  <si>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</si>
  <si>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</si>
  <si>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</si>
  <si>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</si>
  <si>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</si>
  <si>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</si>
  <si>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</si>
  <si>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</si>
  <si>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</si>
  <si>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</si>
  <si>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</si>
  <si>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</si>
  <si>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</si>
  <si>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</si>
  <si>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</si>
  <si>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</si>
  <si>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</si>
  <si>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</si>
  <si>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</si>
  <si>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</si>
  <si>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</si>
  <si>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</si>
  <si>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</si>
  <si>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</si>
  <si>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</si>
  <si>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</si>
  <si>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</si>
  <si>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</si>
  <si>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</si>
  <si>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</si>
  <si>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</si>
  <si>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</si>
  <si>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</si>
  <si>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</si>
  <si>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</si>
  <si>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</si>
  <si>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</si>
  <si>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</si>
  <si>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</si>
  <si>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</si>
  <si>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</si>
  <si>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</si>
  <si>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</si>
  <si>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</si>
  <si>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</si>
  <si>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</si>
  <si>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</si>
  <si>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</si>
  <si>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</si>
  <si>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</si>
  <si>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</si>
  <si>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</si>
  <si>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</si>
  <si>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</si>
  <si>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</si>
  <si>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</si>
  <si>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</si>
  <si>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</si>
  <si>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</si>
  <si>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</si>
  <si>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</si>
  <si>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</si>
  <si>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</si>
  <si>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</si>
  <si>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</si>
  <si>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</si>
  <si>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</si>
  <si>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</si>
  <si>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</si>
  <si>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</si>
  <si>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</si>
  <si>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</si>
  <si>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</si>
  <si>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</si>
  <si>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</si>
  <si>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</si>
  <si>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</si>
  <si>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</si>
  <si>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</si>
  <si>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</si>
  <si>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</si>
  <si>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</si>
  <si>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</si>
  <si>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</si>
  <si>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</si>
  <si>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</si>
  <si>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</si>
  <si>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</si>
  <si>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</si>
  <si>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</si>
  <si>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</si>
  <si>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</si>
  <si>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</si>
  <si>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</si>
  <si>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</si>
  <si>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</si>
  <si>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</si>
  <si>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</si>
  <si>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</si>
  <si>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</si>
  <si>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</si>
  <si>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</si>
  <si>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</si>
  <si>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</si>
  <si>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</si>
  <si>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</si>
  <si>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</si>
  <si>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</si>
  <si>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</si>
  <si>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</si>
  <si>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</si>
  <si>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</si>
  <si>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</si>
  <si>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</si>
  <si>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</si>
  <si>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</si>
  <si>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</si>
  <si>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</si>
  <si>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</si>
  <si>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</si>
  <si>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</si>
  <si>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</si>
  <si>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</si>
  <si>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</si>
  <si>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</si>
  <si>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</si>
  <si>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</si>
  <si>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</si>
  <si>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</si>
  <si>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</si>
  <si>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</si>
  <si>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</si>
  <si>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</si>
  <si>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</si>
  <si>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</si>
  <si>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</si>
  <si>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</si>
  <si>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</si>
  <si>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</si>
  <si>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</si>
  <si>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</si>
  <si>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</si>
  <si>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</si>
  <si>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</si>
  <si>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</si>
  <si>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</si>
  <si>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</si>
  <si>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</si>
  <si>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</si>
  <si>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</si>
  <si>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</si>
  <si>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</si>
  <si>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</si>
  <si>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</si>
  <si>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</si>
  <si>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</si>
  <si>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</si>
  <si>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</si>
  <si>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</si>
  <si>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</si>
  <si>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</si>
  <si>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</si>
  <si>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</si>
  <si>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</si>
  <si>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</si>
  <si>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</si>
  <si>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</si>
  <si>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</si>
  <si>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</si>
  <si>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</si>
  <si>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</si>
  <si>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</si>
  <si>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</si>
  <si>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</si>
  <si>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</si>
  <si>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</si>
  <si>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</si>
  <si>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</si>
  <si>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</si>
  <si>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</si>
  <si>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</si>
  <si>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</si>
  <si>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</si>
  <si>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</si>
  <si>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</si>
  <si>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</si>
  <si>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</si>
  <si>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</si>
  <si>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</si>
  <si>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</si>
  <si>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</si>
  <si>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</si>
  <si>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</si>
  <si>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</si>
  <si>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</si>
  <si>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</si>
  <si>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</si>
  <si>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</si>
  <si>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</si>
  <si>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</si>
  <si>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</si>
  <si>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</si>
  <si>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</si>
  <si>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</si>
  <si>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</si>
  <si>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</si>
  <si>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</si>
  <si>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</si>
  <si>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</si>
  <si>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</si>
  <si>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</si>
  <si>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</si>
  <si>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</si>
  <si>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</si>
  <si>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</si>
  <si>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</si>
  <si>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</si>
  <si>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</si>
  <si>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</si>
  <si>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</si>
  <si>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</si>
  <si>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</si>
  <si>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</si>
  <si>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</si>
  <si>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</si>
  <si>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</si>
  <si>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</si>
  <si>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</si>
  <si>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</si>
  <si>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</si>
  <si>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</si>
  <si>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</si>
  <si>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</si>
  <si>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</si>
  <si>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</si>
  <si>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</si>
  <si>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</si>
  <si>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</si>
  <si>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</si>
  <si>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</si>
  <si>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</si>
  <si>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</si>
  <si>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</si>
  <si>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</si>
  <si>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</si>
  <si>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</si>
  <si>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</si>
  <si>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</si>
  <si>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</si>
  <si>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</si>
  <si>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</si>
  <si>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</si>
  <si>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</si>
  <si>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</si>
  <si>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</si>
  <si>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</si>
  <si>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</si>
  <si>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</si>
  <si>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</si>
  <si>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</si>
  <si>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</si>
  <si>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</si>
  <si>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</si>
  <si>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</si>
  <si>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</si>
  <si>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</si>
  <si>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</si>
  <si>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</si>
  <si>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</si>
  <si>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</si>
  <si>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</si>
  <si>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</si>
  <si>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</si>
  <si>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</si>
  <si>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</si>
  <si>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</si>
  <si>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</si>
  <si>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</si>
  <si>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</si>
  <si>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</si>
  <si>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</si>
  <si>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</si>
  <si>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</si>
  <si>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</si>
  <si>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</si>
  <si>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</si>
  <si>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</si>
  <si>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</si>
  <si>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</si>
  <si>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</si>
  <si>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</si>
  <si>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</si>
  <si>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</si>
  <si>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</si>
  <si>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</si>
  <si>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</si>
  <si>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</si>
  <si>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</si>
  <si>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</si>
  <si>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</si>
  <si>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</si>
  <si>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</si>
  <si>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</si>
  <si>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</si>
  <si>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</si>
  <si>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</si>
  <si>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</si>
  <si>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</si>
  <si>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</si>
  <si>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</si>
  <si>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</si>
  <si>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</si>
  <si>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</si>
  <si>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</si>
  <si>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</si>
  <si>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</si>
  <si>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</si>
  <si>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</si>
  <si>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</si>
  <si>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</si>
  <si>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</si>
  <si>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</si>
  <si>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</si>
  <si>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</si>
  <si>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</si>
  <si>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</si>
  <si>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</si>
  <si>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</si>
  <si>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</si>
  <si>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</si>
  <si>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</si>
  <si>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</si>
  <si>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</si>
  <si>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</si>
  <si>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</si>
  <si>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</si>
  <si>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</si>
  <si>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</si>
  <si>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</si>
  <si>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</si>
  <si>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</si>
  <si>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</si>
  <si>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</si>
  <si>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</si>
  <si>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</si>
  <si>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</si>
  <si>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</si>
  <si>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</si>
  <si>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</si>
  <si>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</si>
  <si>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</si>
  <si>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</si>
  <si>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</si>
  <si>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</si>
  <si>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</si>
  <si>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</si>
  <si>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</si>
  <si>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</si>
  <si>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</si>
  <si>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</si>
  <si>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</si>
  <si>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</si>
  <si>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</si>
  <si>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</si>
  <si>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</si>
  <si>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</si>
  <si>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</si>
  <si>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</si>
  <si>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</si>
  <si>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</si>
  <si>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</si>
  <si>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</si>
  <si>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</si>
  <si>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</si>
  <si>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</si>
  <si>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</si>
  <si>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</si>
  <si>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</si>
  <si>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</si>
  <si>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</si>
  <si>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</si>
  <si>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</si>
  <si>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</si>
  <si>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</si>
  <si>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</si>
  <si>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</si>
  <si>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</si>
  <si>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</si>
  <si>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</si>
  <si>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</si>
  <si>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</si>
  <si>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</si>
  <si>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</si>
  <si>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</si>
  <si>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</si>
  <si>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</si>
  <si>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</si>
  <si>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</si>
  <si>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</si>
  <si>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</si>
  <si>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</si>
  <si>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</si>
  <si>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</si>
  <si>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</si>
  <si>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</si>
  <si>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</si>
  <si>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</si>
  <si>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</si>
  <si>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</si>
  <si>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</si>
  <si>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</si>
  <si>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</si>
  <si>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</si>
  <si>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</si>
  <si>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</si>
  <si>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</si>
  <si>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</si>
  <si>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</si>
  <si>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</si>
  <si>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</si>
  <si>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</si>
  <si>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</si>
  <si>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</si>
  <si>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</si>
  <si>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</si>
  <si>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</si>
  <si>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</si>
  <si>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</si>
  <si>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</si>
  <si>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</si>
  <si>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</si>
  <si>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</si>
  <si>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</si>
  <si>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</si>
  <si>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</si>
  <si>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</si>
  <si>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</si>
  <si>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</si>
  <si>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</si>
  <si>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</si>
  <si>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</si>
  <si>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</si>
  <si>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</si>
  <si>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</si>
  <si>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</si>
  <si>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</si>
  <si>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</si>
  <si>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</si>
  <si>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</si>
  <si>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</si>
  <si>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</si>
  <si>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</si>
  <si>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</si>
  <si>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</si>
  <si>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</si>
  <si>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</si>
  <si>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</si>
  <si>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</si>
  <si>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</si>
  <si>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</si>
  <si>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</si>
  <si>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</si>
  <si>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</si>
  <si>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</si>
  <si>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</si>
  <si>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</si>
  <si>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</si>
  <si>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</si>
  <si>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</si>
  <si>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</si>
  <si>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</si>
  <si>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</si>
  <si>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</si>
  <si>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</si>
  <si>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</si>
  <si>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</si>
  <si>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</si>
  <si>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</si>
  <si>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</si>
  <si>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</si>
  <si>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</si>
  <si>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</si>
  <si>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</si>
  <si>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</si>
  <si>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</si>
  <si>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</si>
  <si>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</si>
  <si>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</si>
  <si>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</si>
  <si>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</si>
  <si>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</si>
  <si>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</si>
  <si>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</si>
  <si>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</si>
  <si>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</si>
  <si>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</si>
  <si>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</si>
  <si>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</si>
  <si>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</si>
  <si>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</si>
  <si>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</si>
  <si>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</si>
  <si>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</si>
  <si>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</si>
  <si>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</si>
  <si>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</si>
  <si>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</si>
  <si>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</si>
  <si>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</si>
  <si>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</si>
  <si>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</si>
  <si>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</si>
  <si>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</si>
  <si>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</si>
  <si>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</si>
  <si>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</si>
  <si>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</si>
  <si>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</si>
  <si>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</si>
  <si>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</si>
  <si>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</si>
  <si>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</si>
  <si>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</si>
  <si>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</si>
  <si>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</si>
  <si>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</si>
  <si>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</si>
  <si>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</si>
  <si>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</si>
  <si>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</si>
  <si>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</si>
  <si>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</si>
  <si>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</si>
  <si>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</si>
  <si>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</si>
  <si>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</si>
  <si>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</si>
  <si>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</si>
  <si>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</si>
  <si>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</si>
  <si>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</si>
  <si>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</si>
  <si>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</si>
  <si>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</si>
  <si>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</si>
  <si>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</si>
  <si>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</si>
  <si>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</si>
  <si>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</si>
  <si>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</si>
  <si>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</si>
  <si>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</si>
  <si>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</si>
  <si>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</si>
  <si>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</si>
  <si>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</si>
  <si>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</si>
  <si>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</si>
  <si>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</si>
  <si>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</si>
  <si>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</si>
  <si>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</si>
  <si>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</si>
  <si>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</si>
  <si>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</si>
  <si>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</si>
  <si>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</si>
  <si>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</si>
  <si>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</si>
  <si>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</si>
  <si>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</si>
  <si>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</si>
  <si>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</si>
  <si>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</si>
  <si>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</si>
  <si>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</si>
  <si>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</si>
  <si>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</si>
  <si>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</si>
  <si>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</si>
  <si>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</si>
  <si>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</si>
  <si>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</si>
  <si>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</si>
  <si>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</si>
  <si>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</si>
  <si>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</si>
  <si>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</si>
  <si>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</si>
  <si>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</si>
  <si>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</si>
  <si>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</si>
  <si>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</si>
  <si>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</si>
  <si>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</si>
  <si>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</si>
  <si>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</si>
  <si>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</si>
  <si>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</si>
  <si>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</si>
  <si>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</si>
  <si>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</si>
  <si>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</si>
  <si>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</si>
  <si>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</si>
  <si>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</si>
  <si>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</si>
  <si>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</si>
  <si>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</si>
  <si>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</si>
  <si>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</si>
  <si>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</si>
  <si>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</si>
  <si>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</si>
  <si>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</si>
  <si>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</si>
  <si>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</si>
  <si>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</si>
  <si>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</si>
  <si>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</si>
  <si>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</si>
  <si>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</si>
  <si>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</si>
  <si>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</si>
  <si>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</si>
  <si>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</si>
  <si>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</si>
  <si>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</si>
  <si>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</si>
  <si>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</si>
  <si>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</si>
  <si>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</si>
  <si>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</si>
  <si>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</si>
  <si>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</si>
  <si>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</si>
  <si>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</si>
  <si>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</si>
  <si>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</si>
  <si>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</si>
  <si>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</si>
  <si>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</si>
  <si>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</si>
  <si>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</si>
  <si>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</si>
  <si>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</si>
  <si>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</si>
  <si>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</si>
  <si>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</si>
  <si>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</si>
  <si>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</si>
  <si>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</si>
  <si>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</si>
  <si>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</si>
  <si>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</si>
  <si>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</si>
  <si>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</si>
  <si>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</si>
  <si>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</si>
  <si>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</si>
  <si>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</si>
  <si>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</si>
  <si>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</si>
  <si>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</si>
  <si>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</si>
  <si>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</si>
  <si>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</si>
  <si>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</si>
  <si>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</si>
  <si>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</si>
  <si>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</si>
  <si>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</si>
  <si>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</si>
  <si>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</si>
  <si>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</si>
  <si>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</si>
  <si>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</si>
  <si>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</si>
  <si>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</si>
  <si>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</si>
  <si>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</si>
  <si>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</si>
  <si>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</si>
  <si>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</si>
  <si>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</si>
  <si>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</si>
  <si>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</si>
  <si>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</si>
  <si>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</si>
  <si>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</si>
  <si>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</si>
  <si>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</si>
  <si>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</si>
  <si>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</si>
  <si>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</si>
  <si>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</si>
  <si>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</si>
  <si>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</si>
  <si>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</si>
  <si>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</si>
  <si>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</si>
  <si>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</si>
  <si>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</si>
  <si>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</si>
  <si>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</si>
  <si>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</si>
  <si>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</si>
  <si>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</si>
  <si>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</si>
  <si>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</si>
  <si>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</si>
  <si>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</si>
  <si>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</si>
  <si>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</si>
  <si>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</si>
  <si>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</si>
  <si>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</si>
  <si>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</si>
  <si>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</si>
  <si>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</si>
  <si>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</si>
  <si>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</si>
  <si>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</si>
  <si>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</si>
  <si>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</si>
  <si>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</si>
  <si>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</si>
  <si>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</si>
  <si>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</si>
  <si>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</si>
  <si>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</si>
  <si>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</si>
  <si>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</si>
  <si>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</si>
  <si>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</si>
  <si>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</si>
  <si>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</si>
  <si>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</si>
  <si>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</si>
  <si>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</si>
  <si>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</si>
  <si>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</si>
  <si>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</si>
  <si>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</si>
  <si>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</si>
  <si>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</si>
  <si>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</si>
  <si>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</si>
  <si>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</si>
  <si>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</si>
  <si>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</si>
  <si>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</si>
  <si>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</si>
  <si>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</si>
  <si>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</si>
  <si>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</si>
  <si>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</si>
  <si>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</si>
  <si>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</si>
  <si>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</si>
  <si>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</si>
  <si>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</si>
  <si>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</si>
  <si>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</si>
  <si>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</si>
  <si>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</si>
  <si>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</si>
  <si>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</si>
  <si>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</si>
  <si>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</si>
  <si>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</si>
  <si>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</si>
  <si>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</si>
  <si>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</si>
  <si>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</si>
  <si>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</si>
  <si>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</si>
  <si>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</si>
  <si>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</si>
  <si>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</si>
  <si>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</si>
  <si>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</si>
  <si>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</si>
  <si>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</si>
  <si>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</si>
  <si>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</si>
  <si>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</si>
  <si>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</si>
  <si>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</si>
  <si>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</si>
  <si>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</si>
  <si>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</si>
  <si>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</si>
  <si>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</si>
  <si>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</si>
  <si>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</si>
  <si>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</si>
  <si>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</si>
  <si>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</si>
  <si>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</si>
  <si>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</si>
  <si>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</si>
  <si>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</si>
  <si>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</si>
  <si>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</si>
  <si>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</si>
  <si>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</si>
  <si>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</si>
  <si>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</si>
  <si>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</si>
  <si>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</si>
  <si>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</si>
  <si>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</si>
  <si>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</si>
  <si>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</si>
  <si>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</si>
  <si>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</si>
  <si>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</si>
  <si>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</si>
  <si>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</si>
  <si>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</si>
  <si>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</si>
  <si>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</si>
  <si>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</si>
  <si>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</si>
  <si>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</si>
  <si>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</si>
  <si>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</si>
  <si>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</si>
  <si>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</si>
  <si>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</si>
  <si>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</si>
  <si>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</si>
  <si>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</si>
  <si>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</si>
  <si>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</si>
  <si>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</si>
  <si>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</si>
  <si>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</si>
  <si>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</si>
  <si>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</si>
  <si>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</si>
  <si>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</si>
  <si>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</si>
  <si>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</si>
  <si>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</si>
  <si>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</si>
  <si>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</si>
  <si>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</si>
  <si>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</si>
  <si>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</si>
  <si>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</si>
  <si>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</si>
  <si>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</si>
  <si>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</si>
  <si>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</si>
  <si>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</si>
  <si>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</si>
  <si>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</si>
  <si>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</si>
  <si>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</si>
  <si>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</si>
  <si>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</si>
  <si>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</si>
  <si>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</si>
  <si>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</si>
  <si>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</si>
  <si>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</si>
  <si>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</si>
  <si>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</si>
  <si>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</si>
  <si>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</si>
  <si>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</si>
  <si>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</si>
  <si>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</si>
  <si>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</si>
  <si>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</si>
  <si>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</si>
  <si>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</si>
  <si>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</si>
  <si>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</si>
  <si>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</si>
  <si>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</si>
  <si>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</si>
  <si>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</si>
  <si>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</si>
  <si>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</si>
  <si>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</si>
  <si>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</si>
  <si>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</si>
  <si>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</si>
  <si>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</si>
  <si>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</si>
  <si>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</si>
  <si>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</si>
  <si>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</si>
  <si>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</si>
  <si>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</si>
  <si>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</si>
  <si>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</si>
  <si>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</si>
  <si>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</si>
  <si>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</si>
  <si>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</si>
  <si>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</si>
  <si>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</si>
  <si>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</si>
  <si>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</si>
  <si>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</si>
  <si>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</si>
  <si>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</si>
  <si>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</si>
  <si>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</si>
  <si>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</si>
  <si>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</si>
  <si>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</si>
  <si>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</si>
  <si>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</si>
  <si>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</si>
  <si>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</si>
  <si>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</si>
  <si>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</si>
  <si>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</si>
  <si>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</si>
  <si>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</si>
  <si>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</si>
  <si>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</si>
  <si>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</si>
  <si>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</si>
  <si>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</si>
  <si>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</si>
  <si>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</si>
  <si>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</si>
  <si>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</si>
  <si>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</si>
  <si>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</si>
  <si>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</si>
  <si>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</si>
  <si>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</si>
  <si>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</si>
  <si>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</si>
  <si>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</si>
  <si>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</si>
  <si>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</si>
  <si>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</si>
  <si>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</si>
  <si>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</si>
  <si>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</si>
  <si>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</si>
  <si>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</si>
  <si>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</si>
  <si>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</si>
  <si>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</si>
  <si>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</si>
  <si>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</si>
  <si>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</si>
  <si>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</si>
  <si>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</si>
  <si>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</si>
  <si>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</si>
  <si>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</si>
  <si>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</si>
  <si>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</si>
  <si>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</si>
  <si>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</si>
  <si>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</si>
  <si>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</si>
  <si>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</si>
  <si>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</si>
  <si>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</si>
  <si>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</si>
  <si>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</si>
  <si>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</si>
  <si>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</si>
  <si>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</si>
  <si>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</si>
  <si>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</si>
  <si>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</si>
  <si>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</si>
  <si>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</si>
  <si>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</si>
  <si>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</si>
  <si>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</si>
  <si>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</si>
  <si>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</si>
  <si>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</si>
  <si>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</si>
  <si>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</si>
  <si>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</si>
  <si>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</si>
  <si>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</si>
  <si>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</si>
  <si>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</si>
  <si>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</si>
  <si>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</si>
  <si>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</si>
  <si>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</si>
  <si>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</si>
  <si>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</si>
  <si>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</si>
  <si>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</si>
  <si>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</si>
  <si>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</si>
  <si>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</si>
  <si>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</si>
  <si>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</si>
  <si>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</si>
  <si>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</si>
  <si>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</si>
  <si>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</si>
  <si>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</si>
  <si>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</si>
  <si>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</si>
  <si>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</si>
  <si>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</si>
  <si>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</si>
  <si>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</si>
  <si>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</si>
  <si>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</si>
  <si>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</si>
  <si>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</si>
  <si>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</si>
  <si>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</si>
  <si>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</si>
  <si>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</si>
  <si>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</si>
  <si>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</si>
  <si>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</si>
  <si>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</si>
  <si>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</si>
  <si>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</si>
  <si>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</si>
  <si>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</si>
  <si>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</si>
  <si>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</si>
  <si>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</si>
  <si>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</si>
  <si>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</si>
  <si>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</si>
  <si>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</si>
  <si>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</si>
  <si>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</si>
  <si>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</si>
  <si>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</si>
  <si>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</si>
  <si>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</si>
  <si>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</si>
  <si>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</si>
  <si>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</si>
  <si>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</si>
  <si>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</si>
  <si>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</si>
  <si>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</si>
  <si>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</si>
  <si>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</si>
  <si>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</si>
  <si>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</si>
  <si>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</si>
  <si>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</si>
  <si>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</si>
  <si>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</si>
  <si>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</si>
  <si>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</si>
  <si>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</si>
  <si>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</si>
  <si>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</si>
  <si>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</si>
  <si>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</si>
  <si>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</si>
  <si>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</si>
  <si>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</si>
  <si>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</si>
  <si>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</si>
  <si>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</si>
  <si>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</si>
  <si>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</si>
  <si>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</si>
  <si>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</si>
  <si>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</si>
  <si>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</si>
  <si>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</si>
  <si>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</si>
  <si>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</si>
  <si>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</si>
  <si>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</si>
  <si>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</si>
  <si>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</si>
  <si>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</si>
  <si>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</si>
  <si>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</si>
  <si>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</si>
  <si>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</si>
  <si>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</si>
  <si>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</si>
  <si>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</si>
  <si>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</si>
  <si>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</si>
  <si>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</si>
  <si>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</si>
  <si>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</si>
  <si>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</si>
  <si>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</si>
  <si>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</si>
  <si>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</si>
  <si>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</si>
  <si>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</si>
  <si>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</si>
  <si>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</si>
  <si>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</si>
  <si>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</si>
  <si>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</si>
  <si>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</si>
  <si>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</si>
  <si>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</si>
  <si>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</si>
  <si>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</si>
  <si>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</si>
  <si>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</si>
  <si>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</si>
  <si>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</si>
  <si>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</si>
  <si>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</si>
  <si>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</si>
  <si>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</si>
  <si>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</si>
  <si>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</si>
  <si>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</si>
  <si>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</si>
  <si>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</si>
  <si>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</si>
  <si>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</si>
  <si>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</si>
  <si>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</si>
  <si>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</si>
  <si>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</si>
  <si>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</si>
  <si>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</si>
  <si>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</si>
  <si>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</si>
  <si>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</si>
  <si>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</si>
  <si>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</si>
  <si>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</si>
  <si>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</si>
  <si>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</si>
  <si>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</si>
  <si>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</si>
  <si>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</si>
  <si>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</si>
  <si>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</si>
  <si>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</si>
  <si>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</si>
  <si>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</si>
  <si>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</si>
  <si>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</si>
  <si>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</si>
  <si>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</si>
  <si>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</si>
  <si>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</si>
  <si>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</si>
  <si>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</si>
  <si>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</si>
  <si>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</si>
  <si>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</si>
  <si>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</si>
  <si>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</si>
  <si>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</si>
  <si>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</si>
  <si>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</si>
  <si>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</si>
  <si>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</si>
  <si>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</si>
  <si>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</si>
  <si>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</si>
  <si>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</si>
  <si>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</si>
  <si>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</si>
  <si>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</si>
  <si>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</si>
  <si>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</si>
  <si>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</si>
  <si>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</si>
  <si>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</si>
  <si>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</si>
  <si>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</si>
  <si>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</si>
  <si>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</si>
  <si>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</si>
  <si>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</si>
  <si>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</si>
  <si>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</si>
  <si>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</si>
  <si>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</si>
  <si>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</si>
  <si>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</si>
  <si>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</si>
  <si>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</si>
  <si>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</si>
  <si>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</si>
  <si>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</si>
  <si>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</si>
  <si>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</si>
  <si>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</si>
  <si>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</si>
  <si>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</si>
  <si>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</si>
  <si>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</si>
  <si>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</si>
  <si>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</si>
  <si>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</si>
  <si>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</si>
  <si>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</si>
  <si>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</si>
  <si>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</si>
  <si>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</si>
  <si>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</si>
  <si>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</si>
  <si>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</si>
  <si>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</si>
  <si>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</si>
  <si>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</si>
  <si>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</si>
  <si>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</si>
  <si>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</si>
  <si>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</si>
  <si>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</si>
  <si>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</si>
  <si>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</si>
  <si>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</si>
  <si>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</si>
  <si>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</si>
  <si>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</si>
  <si>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</si>
  <si>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</si>
  <si>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</si>
  <si>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</si>
  <si>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</si>
  <si>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</si>
  <si>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</si>
  <si>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</si>
  <si>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</si>
  <si>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</si>
  <si>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</si>
  <si>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</si>
  <si>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</si>
  <si>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</si>
  <si>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</si>
  <si>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</si>
  <si>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</si>
  <si>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</si>
  <si>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</si>
  <si>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</si>
  <si>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</si>
  <si>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</si>
  <si>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</si>
  <si>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</si>
  <si>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</si>
  <si>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</si>
  <si>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</si>
  <si>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</si>
  <si>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</si>
  <si>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</si>
  <si>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</si>
  <si>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</si>
  <si>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</si>
  <si>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</si>
  <si>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</si>
  <si>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</si>
  <si>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</si>
  <si>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</si>
  <si>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</si>
  <si>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</si>
  <si>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</si>
  <si>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</si>
  <si>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</si>
  <si>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</si>
  <si>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</si>
  <si>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</si>
  <si>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</si>
  <si>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</si>
  <si>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</si>
  <si>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</si>
  <si>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</si>
  <si>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</si>
  <si>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</si>
  <si>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</si>
  <si>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</si>
  <si>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</si>
  <si>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</si>
  <si>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</si>
  <si>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</si>
  <si>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</si>
  <si>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</si>
  <si>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</si>
  <si>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</si>
  <si>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</si>
  <si>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</si>
  <si>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</si>
  <si>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</si>
  <si>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</si>
  <si>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</si>
  <si>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</si>
  <si>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</si>
  <si>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</si>
  <si>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</si>
  <si>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</si>
  <si>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</si>
  <si>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</si>
  <si>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</si>
  <si>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</si>
  <si>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</si>
  <si>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</si>
  <si>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</si>
  <si>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</si>
  <si>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</si>
  <si>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</si>
  <si>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</si>
  <si>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</si>
  <si>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</si>
  <si>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</si>
  <si>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</si>
  <si>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</si>
  <si>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</si>
  <si>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</si>
  <si>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</si>
  <si>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</si>
  <si>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</si>
  <si>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</si>
  <si>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</si>
  <si>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</si>
  <si>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</si>
  <si>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</si>
  <si>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</si>
  <si>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</si>
  <si>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</si>
  <si>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</si>
  <si>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</si>
  <si>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</si>
  <si>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</si>
  <si>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</si>
  <si>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</si>
  <si>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</si>
  <si>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</si>
  <si>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</si>
  <si>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</si>
  <si>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</si>
  <si>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</si>
  <si>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</si>
  <si>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</si>
  <si>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</si>
  <si>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</si>
  <si>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</si>
  <si>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</si>
  <si>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</si>
  <si>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</si>
  <si>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</si>
  <si>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</si>
  <si>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</si>
  <si>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</si>
  <si>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</si>
  <si>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</si>
  <si>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</si>
  <si>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</si>
  <si>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</si>
  <si>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</si>
  <si>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</si>
  <si>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</si>
  <si>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</si>
  <si>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</si>
  <si>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</si>
  <si>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</si>
  <si>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</si>
  <si>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</si>
  <si>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</si>
  <si>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</si>
  <si>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</si>
  <si>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</si>
  <si>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</si>
  <si>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</si>
  <si>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</si>
  <si>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</si>
  <si>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</si>
  <si>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</si>
  <si>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</si>
  <si>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</si>
  <si>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</si>
  <si>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</si>
  <si>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</si>
  <si>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</si>
  <si>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</si>
  <si>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</si>
  <si>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</si>
  <si>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</si>
  <si>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</si>
  <si>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</si>
  <si>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</si>
  <si>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</si>
  <si>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</si>
  <si>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</si>
  <si>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</si>
  <si>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</si>
  <si>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</si>
  <si>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</si>
  <si>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</si>
  <si>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</si>
  <si>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</si>
  <si>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</si>
  <si>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</si>
  <si>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</si>
  <si>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</si>
  <si>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</si>
  <si>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</si>
  <si>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</si>
  <si>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</si>
  <si>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</si>
  <si>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</si>
  <si>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</si>
  <si>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</si>
  <si>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</si>
  <si>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</si>
  <si>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</si>
  <si>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</si>
  <si>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</si>
  <si>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</si>
  <si>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</si>
  <si>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</si>
  <si>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</si>
  <si>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</si>
  <si>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</si>
  <si>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</si>
  <si>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</si>
  <si>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</si>
  <si>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</si>
  <si>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</si>
  <si>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</si>
  <si>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</si>
  <si>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</si>
  <si>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</si>
  <si>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</si>
  <si>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</si>
  <si>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</si>
  <si>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</si>
  <si>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</si>
  <si>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</si>
  <si>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</si>
  <si>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</si>
  <si>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</si>
  <si>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</si>
  <si>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</si>
  <si>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</si>
  <si>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</si>
  <si>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</si>
  <si>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</si>
  <si>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</si>
  <si>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</si>
  <si>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</si>
  <si>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</si>
  <si>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</si>
  <si>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</si>
  <si>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</si>
  <si>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</si>
  <si>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</si>
  <si>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</si>
  <si>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</si>
  <si>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</si>
  <si>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</si>
  <si>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</si>
  <si>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</si>
  <si>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</si>
  <si>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</si>
  <si>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</si>
  <si>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</si>
  <si>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</si>
  <si>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</si>
  <si>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</si>
  <si>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</si>
  <si>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</si>
  <si>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</si>
  <si>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</si>
  <si>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</si>
  <si>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</si>
  <si>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</si>
  <si>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</si>
  <si>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</si>
  <si>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</si>
  <si>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</si>
  <si>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</si>
  <si>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</si>
  <si>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</si>
  <si>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</si>
  <si>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</si>
  <si>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</si>
  <si>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</si>
  <si>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</si>
  <si>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</si>
  <si>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</si>
  <si>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</si>
  <si>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</si>
  <si>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</si>
  <si>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</si>
  <si>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</si>
  <si>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</si>
  <si>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</si>
  <si>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</si>
  <si>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</si>
  <si>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</si>
  <si>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</si>
  <si>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</si>
  <si>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</si>
  <si>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</si>
  <si>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</si>
  <si>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</si>
  <si>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</si>
  <si>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</si>
  <si>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</si>
  <si>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</si>
  <si>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</si>
  <si>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</si>
  <si>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</si>
  <si>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</si>
  <si>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</si>
  <si>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</si>
  <si>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</si>
  <si>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</si>
  <si>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</si>
  <si>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</si>
  <si>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</si>
  <si>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</si>
  <si>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</si>
  <si>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</si>
  <si>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</si>
  <si>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</si>
  <si>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</si>
  <si>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</si>
  <si>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</si>
  <si>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</si>
  <si>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</si>
  <si>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</si>
  <si>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</si>
  <si>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</si>
  <si>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</si>
  <si>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</si>
  <si>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</si>
  <si>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</si>
  <si>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</si>
  <si>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</si>
  <si>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</si>
  <si>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</si>
  <si>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</si>
  <si>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</si>
  <si>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</si>
  <si>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</si>
  <si>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</si>
  <si>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</si>
  <si>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</si>
  <si>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</si>
  <si>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</si>
  <si>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</si>
  <si>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</si>
  <si>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</si>
  <si>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</si>
  <si>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</si>
  <si>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</si>
  <si>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</si>
  <si>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</si>
  <si>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</si>
  <si>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</si>
  <si>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</si>
  <si>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</si>
  <si>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</si>
  <si>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</si>
  <si>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</si>
  <si>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</si>
  <si>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</si>
  <si>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</si>
  <si>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</si>
  <si>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</si>
  <si>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</si>
  <si>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</si>
  <si>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</si>
  <si>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</si>
  <si>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</si>
  <si>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</si>
  <si>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</si>
  <si>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</si>
  <si>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</si>
  <si>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</si>
  <si>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</si>
  <si>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</si>
  <si>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</si>
  <si>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</si>
  <si>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</si>
  <si>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</si>
  <si>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</si>
  <si>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</si>
  <si>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</si>
  <si>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</si>
  <si>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</si>
  <si>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</si>
  <si>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</si>
  <si>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</si>
  <si>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</si>
  <si>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</si>
  <si>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</si>
  <si>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</si>
  <si>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</si>
  <si>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</si>
  <si>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</si>
  <si>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</si>
  <si>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</si>
  <si>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</si>
  <si>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</si>
  <si>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</si>
  <si>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</si>
  <si>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</si>
  <si>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</si>
  <si>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</si>
  <si>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</si>
  <si>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</si>
  <si>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</si>
  <si>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</si>
  <si>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</si>
  <si>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</si>
  <si>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</si>
  <si>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</si>
  <si>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</si>
  <si>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</si>
  <si>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</si>
  <si>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</si>
  <si>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</si>
  <si>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</si>
  <si>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</si>
  <si>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</si>
  <si>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</si>
  <si>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</si>
  <si>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</si>
  <si>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</si>
  <si>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</si>
  <si>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</si>
  <si>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</si>
  <si>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</si>
  <si>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</si>
  <si>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</si>
  <si>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</si>
  <si>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</si>
  <si>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</si>
  <si>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</si>
  <si>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</si>
  <si>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</si>
  <si>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</si>
  <si>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</si>
  <si>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</si>
  <si>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</si>
  <si>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</si>
  <si>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</si>
  <si>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</si>
  <si>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</si>
  <si>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</si>
  <si>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</si>
  <si>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</si>
  <si>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</si>
  <si>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</si>
  <si>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</si>
  <si>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</si>
  <si>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</si>
  <si>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</si>
  <si>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</si>
  <si>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</si>
  <si>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</si>
  <si>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</si>
  <si>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</si>
  <si>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</si>
  <si>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</si>
  <si>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</si>
  <si>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</si>
  <si>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</si>
  <si>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</si>
  <si>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</si>
  <si>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</si>
  <si>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</si>
  <si>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</si>
  <si>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</si>
  <si>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</si>
  <si>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</si>
  <si>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</si>
  <si>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</si>
  <si>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</si>
  <si>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</si>
  <si>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</si>
  <si>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</si>
  <si>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</si>
  <si>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</si>
  <si>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</si>
  <si>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</si>
  <si>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</si>
  <si>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</si>
  <si>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</si>
  <si>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</si>
  <si>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</si>
  <si>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</si>
  <si>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</si>
  <si>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</si>
  <si>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</si>
  <si>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</si>
  <si>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</si>
  <si>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</si>
  <si>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</si>
  <si>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</si>
  <si>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</si>
  <si>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</si>
  <si>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</si>
  <si>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</si>
  <si>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</si>
  <si>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</si>
  <si>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</si>
  <si>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</si>
  <si>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</si>
  <si>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</si>
  <si>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</si>
  <si>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</si>
  <si>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</si>
  <si>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</si>
  <si>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</si>
  <si>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</si>
  <si>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</si>
  <si>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</si>
  <si>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</si>
  <si>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</si>
  <si>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</si>
  <si>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</si>
  <si>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</si>
  <si>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</si>
  <si>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</si>
  <si>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</si>
  <si>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</si>
  <si>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</si>
  <si>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</si>
  <si>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</si>
  <si>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</si>
  <si>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</si>
  <si>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</si>
  <si>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</si>
  <si>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</si>
  <si>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</si>
  <si>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</si>
  <si>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</si>
  <si>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</si>
  <si>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</si>
  <si>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</si>
  <si>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</si>
  <si>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</si>
  <si>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</si>
  <si>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</si>
  <si>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</si>
  <si>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</si>
  <si>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</si>
  <si>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</si>
  <si>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</si>
  <si>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</si>
  <si>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</si>
  <si>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</si>
  <si>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</si>
  <si>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</si>
  <si>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</si>
  <si>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</si>
  <si>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</si>
  <si>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</si>
  <si>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</si>
  <si>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</si>
  <si>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</si>
  <si>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</si>
  <si>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</si>
  <si>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</si>
  <si>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</si>
  <si>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</si>
  <si>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</si>
  <si>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</si>
  <si>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</si>
  <si>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</si>
  <si>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</si>
  <si>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</si>
  <si>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</si>
  <si>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</si>
  <si>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</si>
  <si>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</si>
  <si>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</si>
  <si>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</si>
  <si>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</si>
  <si>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</si>
  <si>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</si>
  <si>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</si>
  <si>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</si>
  <si>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</si>
  <si>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</si>
  <si>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</si>
  <si>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</si>
  <si>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</si>
  <si>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</si>
  <si>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</si>
  <si>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</si>
  <si>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</si>
  <si>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</si>
  <si>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</si>
  <si>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</si>
  <si>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</si>
  <si>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</si>
  <si>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</si>
  <si>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</si>
  <si>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</si>
  <si>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</si>
  <si>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</si>
  <si>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</si>
  <si>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</si>
  <si>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</si>
  <si>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</si>
  <si>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</si>
  <si>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</si>
  <si>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</si>
  <si>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</si>
  <si>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</si>
  <si>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</si>
  <si>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</si>
  <si>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</si>
  <si>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</si>
  <si>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</si>
  <si>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</si>
  <si>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</si>
  <si>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</si>
  <si>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</si>
  <si>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</si>
  <si>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</si>
  <si>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</si>
  <si>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</si>
  <si>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</si>
  <si>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</si>
  <si>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</si>
  <si>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</si>
  <si>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</si>
  <si>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</si>
  <si>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</si>
  <si>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</si>
  <si>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</si>
  <si>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</si>
  <si>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</si>
  <si>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</si>
  <si>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</si>
  <si>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</si>
  <si>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</si>
  <si>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</si>
  <si>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</si>
  <si>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</si>
  <si>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</si>
  <si>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</si>
  <si>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</si>
  <si>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</si>
  <si>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</si>
  <si>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</si>
  <si>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</si>
  <si>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</si>
  <si>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</si>
  <si>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</si>
  <si>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</si>
  <si>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</si>
  <si>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</si>
  <si>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</si>
  <si>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</si>
  <si>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</si>
  <si>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</si>
  <si>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</si>
  <si>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</si>
  <si>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</si>
  <si>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</si>
  <si>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</si>
  <si>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</si>
  <si>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</si>
  <si>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</si>
  <si>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</si>
  <si>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</si>
  <si>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</si>
  <si>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</si>
  <si>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</si>
  <si>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</si>
  <si>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</si>
  <si>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</si>
  <si>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</si>
  <si>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</si>
  <si>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</si>
  <si>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</si>
  <si>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</si>
  <si>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</si>
  <si>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</si>
  <si>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</si>
  <si>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</si>
  <si>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</si>
  <si>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</si>
  <si>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</si>
  <si>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</si>
  <si>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</si>
  <si>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</si>
  <si>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</si>
  <si>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</si>
  <si>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</si>
  <si>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</si>
  <si>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</si>
  <si>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</si>
  <si>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</si>
  <si>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</si>
  <si>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</si>
  <si>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</si>
  <si>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</si>
  <si>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</si>
  <si>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</si>
  <si>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</si>
  <si>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</si>
  <si>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</si>
  <si>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</si>
  <si>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</si>
  <si>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</si>
  <si>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</si>
  <si>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</si>
  <si>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</si>
  <si>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</si>
  <si>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</si>
  <si>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</si>
  <si>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</si>
  <si>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</si>
  <si>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</si>
  <si>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</si>
  <si>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</si>
  <si>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</si>
  <si>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</si>
  <si>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</si>
  <si>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</si>
  <si>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</si>
  <si>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</si>
  <si>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</si>
  <si>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</si>
  <si>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</si>
  <si>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</si>
  <si>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</si>
  <si>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</si>
  <si>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</si>
  <si>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</si>
  <si>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</si>
  <si>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</si>
  <si>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</si>
  <si>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</si>
  <si>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</si>
  <si>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</si>
  <si>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</si>
  <si>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</si>
  <si>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</si>
  <si>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</si>
  <si>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</si>
  <si>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</si>
  <si>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</si>
  <si>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</si>
  <si>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</si>
  <si>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</si>
  <si>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</si>
  <si>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</si>
  <si>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</si>
  <si>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</si>
  <si>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</si>
  <si>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</si>
  <si>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</si>
  <si>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</si>
  <si>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</si>
  <si>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</si>
  <si>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</si>
  <si>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</si>
  <si>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</si>
  <si>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</si>
  <si>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</si>
  <si>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</si>
  <si>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</si>
  <si>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</si>
  <si>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</si>
  <si>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</si>
  <si>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</si>
  <si>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</si>
  <si>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</si>
  <si>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</si>
  <si>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</si>
  <si>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</si>
  <si>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</si>
  <si>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</si>
  <si>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</si>
  <si>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</si>
  <si>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</si>
  <si>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</si>
  <si>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</si>
  <si>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</si>
  <si>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</si>
  <si>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</si>
  <si>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</si>
  <si>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</si>
  <si>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</si>
  <si>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</si>
  <si>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</si>
  <si>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</si>
  <si>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</si>
  <si>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</si>
  <si>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</si>
  <si>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</si>
  <si>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</si>
  <si>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</si>
  <si>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</si>
  <si>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</si>
  <si>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</si>
  <si>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</si>
  <si>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</si>
  <si>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</si>
  <si>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</si>
  <si>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</si>
  <si>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</si>
  <si>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</si>
  <si>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</si>
  <si>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</si>
  <si>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</si>
  <si>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</si>
  <si>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</si>
  <si>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</si>
  <si>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</si>
  <si>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</si>
  <si>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</si>
  <si>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</si>
  <si>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</si>
  <si>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</si>
  <si>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</si>
  <si>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</si>
  <si>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</si>
  <si>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</si>
  <si>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</si>
  <si>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</si>
  <si>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</si>
  <si>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</si>
  <si>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</si>
  <si>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</si>
  <si>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</si>
  <si>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</si>
  <si>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</si>
  <si>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</si>
  <si>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</si>
  <si>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</si>
  <si>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</si>
  <si>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</si>
  <si>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</si>
  <si>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</si>
  <si>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</si>
  <si>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</si>
  <si>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</si>
  <si>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</si>
  <si>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</si>
  <si>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</si>
  <si>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</si>
  <si>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</si>
  <si>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</si>
  <si>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</si>
  <si>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</si>
  <si>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</si>
  <si>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</si>
  <si>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</si>
  <si>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</si>
  <si>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</si>
  <si>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</si>
  <si>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</si>
  <si>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</si>
  <si>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</si>
  <si>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</si>
  <si>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</si>
  <si>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</si>
  <si>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</si>
  <si>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</si>
  <si>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</si>
  <si>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</si>
  <si>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</si>
  <si>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</si>
  <si>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</si>
  <si>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</si>
  <si>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</si>
  <si>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</si>
  <si>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</si>
  <si>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</si>
  <si>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</si>
  <si>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</si>
  <si>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</si>
  <si>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</si>
  <si>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</si>
  <si>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</si>
  <si>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</si>
  <si>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</si>
  <si>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</si>
  <si>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</si>
  <si>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</si>
  <si>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</si>
  <si>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</si>
  <si>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</si>
  <si>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</si>
  <si>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</si>
  <si>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</si>
  <si>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</si>
  <si>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</si>
  <si>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</si>
  <si>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</si>
  <si>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</si>
  <si>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</si>
  <si>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</si>
  <si>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</si>
  <si>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</si>
  <si>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</si>
  <si>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</si>
  <si>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</si>
  <si>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</si>
  <si>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</si>
  <si>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</si>
  <si>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</si>
  <si>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</si>
  <si>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</si>
  <si>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</si>
  <si>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</si>
  <si>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</si>
  <si>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</si>
  <si>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</si>
  <si>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</si>
  <si>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</si>
  <si>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</si>
  <si>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</si>
  <si>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</si>
  <si>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</si>
  <si>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</si>
  <si>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</si>
  <si>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</si>
  <si>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</si>
  <si>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</si>
  <si>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</si>
  <si>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</si>
  <si>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</si>
  <si>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</si>
  <si>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</si>
  <si>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</si>
  <si>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</si>
  <si>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</si>
  <si>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</si>
  <si>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</si>
  <si>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</si>
  <si>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</si>
  <si>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</si>
  <si>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</si>
  <si>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</si>
  <si>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</si>
  <si>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</si>
  <si>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</si>
  <si>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</si>
  <si>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</si>
  <si>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</si>
  <si>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</si>
  <si>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</si>
  <si>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</si>
  <si>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</si>
  <si>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</si>
  <si>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</si>
  <si>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</si>
  <si>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</si>
  <si>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</si>
  <si>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</si>
  <si>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</si>
  <si>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</si>
  <si>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</si>
  <si>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</si>
  <si>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</si>
  <si>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</si>
  <si>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</si>
  <si>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</si>
  <si>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</si>
  <si>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</si>
  <si>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</si>
  <si>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</si>
  <si>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</si>
  <si>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</si>
  <si>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</si>
  <si>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</si>
  <si>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</si>
  <si>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</si>
  <si>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</si>
  <si>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</si>
  <si>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</si>
  <si>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</si>
  <si>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</si>
  <si>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</si>
  <si>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</si>
  <si>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</si>
  <si>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</si>
  <si>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</si>
  <si>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</si>
  <si>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</si>
  <si>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</si>
  <si>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</si>
  <si>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</si>
  <si>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</si>
  <si>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</si>
  <si>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</si>
  <si>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</si>
  <si>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</si>
  <si>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</si>
  <si>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</si>
  <si>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</si>
  <si>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</si>
  <si>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</si>
  <si>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</si>
  <si>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</si>
  <si>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</si>
  <si>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</si>
  <si>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</si>
  <si>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</si>
  <si>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</si>
  <si>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</si>
  <si>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</si>
  <si>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</si>
  <si>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</si>
  <si>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</si>
  <si>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</si>
  <si>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</si>
  <si>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</si>
  <si>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</si>
  <si>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</si>
  <si>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</si>
  <si>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</si>
  <si>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</si>
  <si>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</si>
  <si>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</si>
  <si>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</si>
  <si>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</si>
  <si>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</si>
  <si>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</si>
  <si>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</si>
  <si>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</si>
  <si>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</si>
  <si>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</si>
  <si>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</si>
  <si>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</si>
  <si>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</si>
  <si>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</si>
  <si>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</si>
  <si>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</si>
  <si>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</si>
  <si>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</si>
  <si>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</si>
  <si>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</si>
  <si>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</si>
  <si>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</si>
  <si>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</si>
  <si>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</si>
  <si>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</si>
  <si>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</si>
  <si>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</si>
  <si>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</si>
  <si>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</si>
  <si>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</si>
  <si>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</si>
  <si>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</si>
  <si>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</si>
  <si>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</si>
  <si>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</si>
  <si>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</si>
  <si>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</si>
  <si>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</si>
  <si>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</si>
  <si>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</si>
  <si>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</si>
  <si>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</si>
  <si>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</si>
  <si>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</si>
  <si>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</si>
  <si>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</si>
  <si>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</si>
  <si>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</si>
  <si>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</si>
  <si>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</si>
  <si>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</si>
  <si>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</si>
  <si>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</si>
  <si>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</si>
  <si>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</si>
  <si>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</si>
  <si>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</si>
  <si>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</si>
  <si>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</si>
  <si>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</si>
  <si>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</si>
  <si>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</si>
  <si>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</si>
  <si>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</si>
  <si>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</si>
  <si>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</si>
  <si>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</si>
  <si>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</si>
  <si>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</si>
  <si>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</si>
  <si>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</si>
  <si>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</si>
  <si>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</si>
  <si>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</si>
  <si>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</si>
  <si>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</si>
  <si>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</si>
  <si>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</si>
  <si>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</si>
  <si>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</si>
  <si>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</si>
  <si>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</si>
  <si>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</si>
  <si>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</si>
  <si>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</si>
  <si>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</si>
  <si>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</si>
  <si>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</si>
  <si>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</si>
  <si>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</si>
  <si>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</si>
  <si>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</si>
  <si>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</si>
  <si>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</si>
  <si>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</si>
  <si>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</si>
  <si>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</si>
  <si>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</si>
  <si>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</si>
  <si>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</si>
  <si>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</si>
  <si>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</si>
  <si>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</si>
  <si>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</si>
  <si>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</si>
  <si>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</si>
  <si>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</si>
  <si>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</si>
  <si>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</si>
  <si>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</si>
  <si>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</si>
  <si>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</si>
  <si>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</si>
  <si>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</si>
  <si>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</si>
  <si>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</si>
  <si>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</si>
  <si>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</si>
  <si>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</si>
  <si>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</si>
  <si>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</si>
  <si>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</si>
  <si>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</si>
  <si>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</si>
  <si>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</si>
  <si>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</si>
  <si>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</si>
  <si>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</si>
  <si>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</si>
  <si>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</si>
  <si>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</si>
  <si>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</si>
  <si>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</si>
  <si>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</si>
  <si>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</si>
  <si>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</si>
  <si>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</si>
  <si>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</si>
  <si>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</si>
  <si>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</si>
  <si>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</si>
  <si>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</si>
  <si>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</si>
  <si>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</si>
  <si>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</si>
  <si>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</si>
  <si>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</si>
  <si>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</si>
  <si>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</si>
  <si>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</si>
  <si>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</si>
  <si>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</si>
  <si>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</si>
  <si>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</si>
  <si>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</si>
  <si>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</si>
  <si>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</si>
  <si>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</si>
  <si>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</si>
  <si>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</si>
  <si>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</si>
  <si>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</si>
  <si>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</si>
  <si>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</si>
  <si>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</si>
  <si>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</si>
  <si>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</si>
  <si>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</si>
  <si>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</si>
  <si>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</si>
  <si>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</si>
  <si>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</si>
  <si>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</si>
  <si>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</si>
  <si>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</si>
  <si>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</si>
  <si>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</si>
  <si>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</si>
  <si>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</si>
  <si>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</si>
  <si>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</si>
  <si>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</si>
  <si>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</si>
  <si>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</si>
  <si>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</si>
  <si>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</si>
  <si>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</si>
  <si>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</si>
  <si>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</si>
  <si>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</si>
  <si>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</si>
  <si>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</si>
  <si>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</si>
  <si>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</si>
  <si>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</si>
  <si>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</si>
  <si>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</si>
  <si>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</si>
  <si>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</si>
  <si>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</si>
  <si>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</si>
  <si>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</si>
  <si>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</si>
  <si>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</si>
  <si>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</si>
  <si>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</si>
  <si>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</si>
  <si>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</si>
  <si>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</si>
  <si>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</si>
  <si>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</si>
  <si>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</si>
  <si>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</si>
  <si>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</si>
  <si>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</si>
  <si>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</si>
  <si>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</si>
  <si>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</si>
  <si>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</si>
  <si>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</si>
  <si>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</si>
  <si>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</si>
  <si>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</si>
  <si>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</si>
  <si>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</si>
  <si>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</si>
  <si>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</si>
  <si>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</si>
  <si>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</si>
  <si>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</si>
  <si>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</si>
  <si>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</si>
  <si>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</si>
  <si>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</si>
  <si>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</si>
  <si>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</si>
  <si>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</si>
  <si>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</si>
  <si>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</si>
  <si>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</si>
  <si>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</si>
  <si>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</si>
  <si>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</si>
  <si>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</si>
  <si>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</si>
  <si>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</si>
  <si>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</si>
  <si>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</si>
  <si>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</si>
  <si>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</si>
  <si>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</si>
  <si>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</si>
  <si>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</si>
  <si>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</si>
  <si>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</si>
  <si>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</si>
  <si>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</si>
  <si>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</si>
  <si>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</si>
  <si>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</si>
  <si>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</si>
  <si>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</si>
  <si>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</si>
  <si>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</si>
  <si>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</si>
  <si>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</si>
  <si>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</si>
  <si>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</si>
  <si>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</si>
  <si>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</si>
  <si>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</si>
  <si>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</si>
  <si>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</si>
  <si>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</si>
  <si>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</si>
  <si>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</si>
  <si>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</si>
  <si>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</si>
  <si>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</si>
  <si>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</si>
  <si>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</si>
  <si>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</si>
  <si>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</si>
  <si>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</si>
  <si>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</si>
  <si>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</si>
  <si>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</si>
  <si>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</si>
  <si>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</si>
  <si>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</si>
  <si>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</si>
  <si>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</si>
  <si>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</si>
  <si>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</si>
  <si>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</si>
  <si>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</si>
  <si>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</si>
  <si>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</si>
  <si>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</si>
  <si>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</si>
  <si>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</si>
  <si>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</si>
  <si>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</si>
  <si>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</si>
  <si>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</si>
  <si>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</si>
  <si>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</si>
  <si>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</si>
  <si>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</si>
  <si>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</si>
  <si>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</si>
  <si>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</si>
  <si>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</si>
  <si>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</si>
  <si>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</si>
  <si>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</si>
  <si>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</si>
  <si>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</si>
  <si>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</si>
  <si>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</si>
  <si>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</si>
  <si>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</si>
  <si>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</si>
  <si>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</si>
  <si>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</si>
  <si>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</si>
  <si>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</si>
  <si>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</si>
  <si>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</si>
  <si>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</si>
  <si>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</si>
  <si>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</si>
  <si>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</si>
  <si>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</si>
  <si>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</si>
  <si>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</si>
  <si>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</si>
  <si>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</si>
  <si>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</si>
  <si>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</si>
  <si>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</si>
  <si>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</si>
  <si>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</si>
  <si>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</si>
  <si>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</si>
  <si>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</si>
  <si>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</si>
  <si>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</si>
  <si>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</si>
  <si>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</si>
  <si>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</si>
  <si>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</si>
  <si>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</si>
  <si>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</si>
  <si>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</si>
  <si>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</si>
  <si>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</si>
  <si>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</si>
  <si>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</si>
  <si>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</si>
  <si>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</si>
  <si>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</si>
  <si>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</si>
  <si>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</si>
  <si>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</si>
  <si>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</si>
  <si>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</si>
  <si>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</si>
  <si>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</si>
  <si>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</si>
  <si>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</si>
  <si>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</si>
  <si>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</si>
  <si>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</si>
  <si>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</si>
  <si>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</si>
  <si>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</si>
  <si>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</si>
  <si>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</si>
  <si>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</si>
  <si>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</si>
  <si>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</si>
  <si>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</si>
  <si>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</si>
  <si>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</si>
  <si>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</si>
  <si>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</si>
  <si>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</si>
  <si>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</si>
  <si>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</si>
  <si>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</si>
  <si>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</si>
  <si>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</si>
  <si>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</si>
  <si>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</si>
  <si>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</si>
  <si>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</si>
  <si>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</si>
  <si>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</si>
  <si>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</si>
  <si>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</si>
  <si>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</si>
  <si>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</si>
  <si>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</si>
  <si>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</si>
  <si>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</si>
  <si>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</si>
  <si>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</si>
  <si>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</si>
  <si>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</si>
  <si>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</si>
  <si>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</si>
  <si>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</si>
  <si>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</si>
  <si>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</si>
  <si>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</si>
  <si>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</si>
  <si>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</si>
  <si>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</si>
  <si>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</si>
  <si>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</si>
  <si>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</si>
  <si>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</si>
  <si>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</si>
  <si>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</si>
  <si>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</si>
  <si>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</si>
  <si>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</si>
  <si>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</si>
  <si>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</si>
  <si>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</si>
  <si>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</si>
  <si>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</si>
  <si>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</si>
  <si>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</si>
  <si>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</si>
  <si>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</si>
  <si>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</si>
  <si>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</si>
  <si>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</si>
  <si>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</si>
  <si>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</si>
  <si>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</si>
  <si>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</si>
  <si>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</si>
  <si>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</si>
  <si>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</si>
  <si>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</si>
  <si>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</si>
  <si>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</si>
  <si>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</si>
  <si>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</si>
  <si>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</si>
  <si>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</si>
  <si>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</si>
  <si>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</si>
  <si>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</si>
  <si>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</si>
  <si>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</si>
  <si>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</si>
  <si>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</si>
  <si>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</si>
  <si>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</si>
  <si>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</si>
  <si>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</si>
  <si>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</si>
  <si>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</si>
  <si>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</si>
  <si>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</si>
  <si>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</si>
  <si>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</si>
  <si>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</si>
  <si>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</si>
  <si>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</si>
  <si>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</si>
  <si>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</si>
  <si>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</si>
  <si>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</si>
  <si>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</si>
  <si>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</si>
  <si>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</si>
  <si>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</si>
  <si>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</si>
  <si>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</si>
  <si>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</si>
  <si>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</si>
  <si>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</si>
  <si>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</si>
  <si>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</si>
  <si>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</si>
  <si>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</si>
  <si>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</si>
  <si>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</si>
  <si>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</si>
  <si>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</si>
  <si>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</si>
  <si>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</si>
  <si>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</si>
  <si>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</si>
  <si>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</si>
  <si>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</si>
  <si>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</si>
  <si>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</si>
  <si>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</si>
  <si>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</si>
  <si>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</si>
  <si>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</si>
  <si>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</si>
  <si>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</si>
  <si>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</si>
  <si>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</si>
  <si>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</si>
  <si>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</si>
  <si>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</si>
  <si>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</si>
  <si>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</si>
  <si>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</si>
  <si>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</si>
  <si>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</si>
  <si>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</si>
  <si>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</si>
  <si>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</si>
  <si>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</si>
  <si>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</si>
  <si>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</si>
  <si>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</si>
  <si>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</si>
  <si>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</si>
  <si>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</si>
  <si>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</si>
  <si>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</si>
  <si>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</si>
  <si>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</si>
  <si>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</si>
  <si>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</si>
  <si>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</si>
  <si>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</si>
  <si>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</si>
  <si>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</si>
  <si>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</si>
  <si>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</si>
  <si>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</si>
  <si>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</si>
  <si>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</si>
  <si>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</si>
  <si>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</si>
  <si>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</si>
  <si>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</si>
  <si>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</si>
  <si>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</si>
  <si>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</si>
  <si>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</si>
  <si>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</si>
  <si>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</si>
  <si>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</si>
  <si>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</si>
  <si>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</si>
  <si>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</si>
  <si>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</si>
  <si>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</si>
  <si>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</si>
  <si>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</si>
  <si>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</si>
  <si>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</si>
  <si>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</si>
  <si>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</si>
  <si>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</si>
  <si>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</si>
  <si>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</si>
  <si>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</si>
  <si>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</si>
  <si>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</si>
  <si>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</si>
  <si>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</si>
  <si>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</si>
  <si>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</si>
  <si>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</si>
  <si>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</si>
  <si>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</si>
  <si>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</si>
  <si>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</si>
  <si>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</si>
  <si>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</si>
  <si>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</si>
  <si>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</si>
  <si>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</si>
  <si>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</si>
  <si>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</si>
  <si>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</si>
  <si>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</si>
  <si>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</si>
  <si>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</si>
  <si>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</si>
  <si>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</si>
  <si>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</si>
  <si>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</si>
  <si>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</si>
  <si>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</si>
  <si>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</si>
  <si>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</si>
  <si>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</si>
  <si>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</si>
  <si>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</si>
  <si>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</si>
  <si>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</si>
  <si>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</si>
  <si>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</si>
  <si>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</si>
  <si>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</si>
  <si>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</si>
  <si>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</si>
  <si>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</si>
  <si>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</si>
  <si>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</si>
  <si>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</si>
  <si>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</si>
  <si>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</si>
  <si>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</si>
  <si>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</si>
  <si>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</si>
  <si>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</si>
  <si>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</si>
  <si>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</si>
  <si>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</si>
  <si>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</si>
  <si>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</si>
  <si>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</si>
  <si>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</si>
  <si>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</si>
  <si>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</si>
  <si>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</si>
  <si>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</si>
  <si>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</si>
  <si>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</si>
  <si>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</si>
  <si>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</si>
  <si>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</si>
  <si>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</si>
  <si>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</si>
  <si>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</si>
  <si>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</si>
  <si>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</si>
  <si>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</si>
  <si>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</si>
  <si>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</si>
  <si>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</si>
  <si>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</si>
  <si>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</si>
  <si>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</si>
  <si>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</si>
  <si>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</si>
  <si>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</si>
  <si>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</si>
  <si>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</si>
  <si>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</si>
  <si>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</si>
  <si>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</si>
  <si>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</si>
  <si>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</si>
  <si>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</si>
  <si>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</si>
  <si>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</si>
  <si>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</si>
  <si>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</si>
  <si>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</si>
  <si>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</si>
  <si>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</si>
  <si>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</si>
  <si>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</si>
  <si>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</si>
  <si>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</si>
  <si>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</si>
  <si>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</si>
  <si>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</si>
  <si>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</si>
  <si>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</si>
  <si>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</si>
  <si>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</si>
  <si>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</si>
  <si>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</si>
  <si>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</si>
  <si>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</si>
  <si>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</si>
  <si>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</si>
  <si>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</si>
  <si>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</si>
  <si>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</si>
  <si>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</si>
  <si>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</si>
  <si>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</si>
  <si>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</si>
  <si>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</si>
  <si>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</si>
  <si>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</si>
  <si>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</si>
  <si>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</si>
  <si>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</si>
  <si>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</si>
  <si>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</si>
  <si>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</si>
  <si>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</si>
  <si>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</si>
  <si>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</si>
  <si>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</si>
  <si>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</si>
  <si>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</si>
  <si>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</si>
  <si>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</si>
  <si>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</si>
  <si>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</si>
  <si>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</si>
  <si>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</si>
  <si>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</si>
  <si>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</si>
  <si>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</si>
  <si>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</si>
  <si>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</si>
  <si>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</si>
  <si>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</si>
  <si>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</si>
  <si>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</si>
  <si>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</si>
  <si>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</si>
  <si>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</si>
  <si>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</si>
  <si>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</si>
  <si>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</si>
  <si>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</si>
  <si>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</si>
  <si>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</si>
  <si>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</si>
  <si>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</si>
  <si>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</si>
  <si>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</si>
  <si>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</si>
  <si>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</si>
  <si>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</si>
  <si>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</si>
  <si>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</si>
  <si>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</si>
  <si>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</si>
  <si>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</si>
  <si>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</si>
  <si>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</si>
  <si>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</si>
  <si>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</si>
  <si>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</si>
  <si>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</si>
  <si>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</si>
  <si>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</si>
  <si>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</si>
  <si>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</si>
  <si>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</si>
  <si>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</si>
  <si>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</si>
  <si>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</si>
  <si>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</si>
  <si>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</si>
  <si>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</si>
  <si>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</si>
  <si>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</si>
  <si>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</si>
  <si>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</si>
  <si>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</si>
  <si>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</si>
  <si>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</si>
  <si>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</si>
  <si>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</si>
  <si>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</si>
  <si>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</si>
  <si>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</si>
  <si>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</si>
  <si>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</si>
  <si>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</si>
  <si>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</si>
  <si>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</si>
  <si>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</si>
  <si>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</si>
  <si>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</si>
  <si>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</si>
  <si>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</si>
  <si>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</si>
  <si>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</si>
  <si>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</si>
  <si>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</si>
  <si>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</si>
  <si>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</si>
  <si>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</si>
  <si>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</si>
  <si>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</si>
  <si>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</si>
  <si>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</si>
  <si>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</si>
  <si>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</si>
  <si>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</si>
  <si>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</si>
  <si>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</si>
  <si>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</si>
  <si>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</si>
  <si>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</si>
  <si>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</si>
  <si>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</si>
  <si>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</si>
  <si>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</si>
  <si>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</si>
  <si>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</si>
  <si>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</si>
  <si>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</si>
  <si>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</si>
  <si>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</si>
  <si>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</si>
  <si>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</si>
  <si>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</si>
  <si>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</si>
  <si>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</si>
  <si>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</si>
  <si>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</si>
  <si>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</si>
  <si>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</si>
  <si>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</si>
  <si>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</si>
  <si>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</si>
  <si>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</si>
  <si>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</si>
  <si>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</si>
  <si>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</si>
  <si>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</si>
  <si>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</si>
  <si>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</si>
  <si>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</si>
  <si>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</si>
  <si>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</si>
  <si>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</si>
  <si>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</si>
  <si>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</si>
  <si>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</si>
  <si>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</si>
  <si>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</si>
  <si>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</si>
  <si>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</si>
  <si>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</si>
  <si>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</si>
  <si>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</si>
  <si>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</si>
  <si>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</si>
  <si>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</si>
  <si>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</si>
  <si>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</si>
  <si>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</si>
  <si>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</si>
  <si>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</si>
  <si>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</si>
  <si>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</si>
  <si>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</si>
  <si>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</si>
  <si>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</si>
  <si>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</si>
  <si>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</si>
  <si>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</si>
  <si>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</si>
  <si>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</si>
  <si>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</si>
  <si>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</si>
  <si>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</si>
  <si>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</si>
  <si>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</si>
  <si>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</si>
  <si>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</si>
  <si>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</si>
  <si>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</si>
  <si>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</si>
  <si>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</si>
  <si>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</si>
  <si>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</si>
  <si>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</si>
  <si>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</si>
  <si>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</si>
  <si>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</si>
  <si>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</si>
  <si>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</si>
  <si>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</si>
  <si>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</si>
  <si>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</si>
  <si>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</si>
  <si>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</si>
  <si>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</si>
  <si>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</si>
  <si>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</si>
  <si>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</si>
  <si>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</si>
  <si>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</si>
  <si>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</si>
  <si>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</si>
  <si>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</si>
  <si>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</si>
  <si>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</si>
  <si>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</si>
  <si>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</si>
  <si>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</si>
  <si>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</si>
  <si>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</si>
  <si>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</si>
  <si>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</si>
  <si>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</si>
  <si>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</si>
  <si>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</si>
  <si>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</si>
  <si>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</si>
  <si>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</si>
  <si>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</si>
  <si>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</si>
  <si>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</si>
  <si>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</si>
  <si>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</si>
  <si>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</si>
  <si>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</si>
  <si>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</si>
  <si>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</si>
  <si>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</si>
  <si>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</si>
  <si>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</si>
  <si>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</si>
  <si>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</si>
  <si>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</si>
  <si>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</si>
  <si>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</si>
  <si>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</si>
  <si>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</si>
  <si>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</si>
  <si>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</si>
  <si>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</si>
  <si>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</si>
  <si>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</si>
  <si>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</si>
  <si>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</si>
  <si>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</si>
  <si>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</si>
  <si>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</si>
  <si>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</si>
  <si>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</si>
  <si>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</si>
  <si>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</si>
  <si>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</si>
  <si>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</si>
  <si>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</si>
  <si>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</si>
  <si>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</si>
  <si>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</si>
  <si>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</si>
  <si>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</si>
  <si>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</si>
  <si>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</si>
  <si>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</si>
  <si>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</si>
  <si>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</si>
  <si>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</si>
  <si>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</si>
  <si>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</si>
  <si>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</si>
  <si>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</si>
  <si>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</si>
  <si>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</si>
  <si>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</si>
  <si>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</si>
  <si>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</si>
  <si>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</si>
  <si>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</si>
  <si>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</si>
  <si>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</si>
  <si>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</si>
  <si>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</si>
  <si>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</si>
  <si>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</si>
  <si>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</si>
  <si>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</si>
  <si>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</si>
  <si>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</si>
  <si>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</si>
  <si>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</si>
  <si>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</si>
  <si>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</si>
  <si>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</si>
  <si>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</si>
  <si>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</si>
  <si>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</si>
  <si>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</si>
  <si>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</si>
  <si>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</si>
  <si>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</si>
  <si>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</si>
  <si>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</si>
  <si>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</si>
  <si>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</si>
  <si>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</si>
  <si>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</si>
  <si>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</si>
  <si>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</si>
  <si>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</si>
  <si>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</si>
  <si>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</si>
  <si>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</si>
  <si>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</si>
  <si>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</si>
  <si>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</si>
  <si>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</si>
  <si>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</si>
  <si>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</si>
  <si>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</si>
  <si>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</si>
  <si>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</si>
  <si>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</si>
  <si>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</si>
  <si>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</si>
  <si>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</si>
  <si>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</si>
  <si>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</si>
  <si>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</si>
  <si>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</si>
  <si>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</si>
  <si>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</si>
  <si>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</si>
  <si>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</si>
  <si>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</si>
  <si>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</si>
  <si>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</si>
  <si>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</si>
  <si>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</si>
  <si>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</si>
  <si>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</si>
  <si>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</si>
  <si>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</si>
  <si>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</si>
  <si>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</si>
  <si>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</si>
  <si>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</si>
  <si>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</si>
  <si>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</si>
  <si>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</si>
  <si>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</si>
  <si>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</si>
  <si>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</si>
  <si>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</si>
  <si>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</si>
  <si>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</si>
  <si>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</si>
  <si>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</si>
  <si>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</si>
  <si>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</si>
  <si>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</si>
  <si>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</si>
  <si>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</si>
  <si>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</si>
  <si>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</si>
  <si>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</si>
  <si>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</si>
  <si>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</si>
  <si>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</si>
  <si>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</si>
  <si>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</si>
  <si>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</si>
  <si>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</si>
  <si>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</si>
  <si>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</si>
  <si>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</si>
  <si>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</si>
  <si>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</si>
  <si>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</si>
  <si>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</si>
  <si>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</si>
  <si>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</si>
  <si>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</si>
  <si>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</si>
  <si>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</si>
  <si>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</si>
  <si>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</si>
  <si>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</si>
  <si>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</si>
  <si>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</si>
  <si>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</si>
  <si>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</si>
  <si>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</si>
  <si>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</si>
  <si>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</si>
  <si>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</si>
  <si>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</si>
  <si>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</si>
  <si>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</si>
  <si>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</si>
  <si>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</si>
  <si>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</si>
  <si>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</si>
  <si>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</si>
  <si>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</si>
  <si>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</si>
  <si>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</si>
  <si>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</si>
  <si>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</si>
  <si>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</si>
  <si>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</si>
  <si>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</si>
  <si>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</si>
  <si>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</si>
  <si>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</si>
  <si>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</si>
  <si>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</si>
  <si>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</si>
  <si>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</si>
  <si>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</si>
  <si>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</si>
  <si>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</si>
  <si>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</si>
  <si>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</si>
  <si>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</si>
  <si>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</si>
  <si>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</si>
  <si>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</si>
  <si>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</si>
  <si>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</si>
  <si>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</si>
  <si>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</si>
  <si>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</si>
  <si>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</si>
  <si>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</si>
  <si>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</si>
  <si>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</si>
  <si>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</si>
  <si>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</si>
  <si>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</si>
  <si>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</si>
  <si>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</si>
  <si>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</si>
  <si>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</si>
  <si>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</si>
  <si>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</si>
  <si>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</si>
  <si>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</si>
  <si>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</si>
  <si>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</si>
  <si>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</si>
  <si>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</si>
  <si>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</si>
  <si>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</si>
  <si>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</si>
  <si>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</si>
  <si>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</si>
  <si>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</si>
  <si>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</si>
  <si>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</si>
  <si>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</si>
  <si>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</si>
  <si>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</si>
  <si>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</si>
  <si>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</si>
  <si>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</si>
  <si>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</si>
  <si>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</si>
  <si>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</si>
  <si>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</si>
  <si>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</si>
  <si>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</si>
  <si>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</si>
  <si>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</si>
  <si>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</si>
  <si>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</si>
  <si>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</si>
  <si>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</si>
  <si>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</si>
  <si>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</si>
  <si>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</si>
  <si>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</si>
  <si>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</si>
  <si>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</si>
  <si>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</si>
  <si>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</si>
  <si>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</si>
  <si>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</si>
  <si>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</si>
  <si>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</si>
  <si>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</si>
  <si>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</si>
  <si>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</si>
  <si>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</si>
  <si>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</si>
  <si>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</si>
  <si>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</si>
  <si>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</si>
  <si>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</si>
  <si>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</si>
  <si>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</si>
  <si>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</si>
  <si>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</si>
  <si>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</si>
  <si>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</si>
  <si>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</si>
  <si>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</si>
  <si>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</si>
  <si>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</si>
  <si>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</si>
  <si>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</si>
  <si>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</si>
  <si>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</si>
  <si>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</si>
  <si>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</si>
  <si>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</si>
  <si>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</si>
  <si>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</si>
  <si>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</si>
  <si>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</si>
  <si>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</si>
  <si>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</si>
  <si>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</si>
  <si>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</si>
  <si>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</si>
  <si>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</si>
  <si>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</si>
  <si>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</si>
  <si>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</si>
  <si>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</si>
  <si>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</si>
  <si>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</si>
  <si>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</si>
  <si>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</si>
  <si>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</si>
  <si>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</si>
  <si>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</si>
  <si>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</si>
  <si>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</si>
  <si>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</si>
  <si>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</si>
  <si>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</si>
  <si>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</si>
  <si>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</si>
  <si>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</si>
  <si>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</si>
  <si>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</si>
  <si>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</si>
  <si>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</si>
  <si>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</si>
  <si>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</si>
  <si>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</si>
  <si>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</si>
  <si>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</si>
  <si>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</si>
  <si>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</si>
  <si>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</si>
  <si>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</si>
  <si>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</si>
  <si>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</si>
  <si>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</si>
  <si>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</si>
  <si>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</si>
  <si>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</si>
  <si>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</si>
  <si>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</si>
  <si>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</si>
  <si>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</si>
  <si>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</si>
  <si>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</si>
  <si>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</si>
  <si>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</si>
  <si>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</si>
  <si>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</si>
  <si>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</si>
  <si>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</si>
  <si>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</si>
  <si>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</si>
  <si>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</si>
  <si>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</si>
  <si>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</si>
  <si>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</si>
  <si>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</si>
  <si>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</si>
  <si>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</si>
  <si>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</si>
  <si>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</si>
  <si>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</si>
  <si>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</si>
  <si>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</si>
  <si>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</si>
  <si>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</si>
  <si>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</si>
  <si>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</si>
  <si>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</si>
  <si>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</si>
  <si>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</si>
  <si>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</si>
  <si>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</si>
  <si>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</si>
  <si>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</si>
  <si>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</si>
  <si>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</si>
  <si>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</si>
  <si>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</si>
  <si>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</si>
  <si>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</si>
  <si>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</si>
  <si>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</si>
  <si>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</si>
  <si>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</si>
  <si>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</si>
  <si>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</si>
  <si>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</si>
  <si>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</si>
  <si>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</si>
  <si>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</si>
  <si>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</si>
  <si>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</si>
  <si>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</si>
  <si>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</si>
  <si>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</si>
  <si>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</si>
  <si>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</si>
  <si>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</si>
  <si>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</si>
  <si>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</si>
  <si>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</si>
  <si>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</si>
  <si>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</si>
  <si>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</si>
  <si>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</si>
  <si>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</si>
  <si>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</si>
  <si>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</si>
  <si>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</si>
  <si>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</si>
  <si>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</si>
  <si>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</si>
  <si>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</si>
  <si>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</si>
  <si>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</si>
  <si>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</si>
  <si>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</si>
  <si>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</si>
  <si>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</si>
  <si>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</si>
  <si>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</si>
  <si>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</si>
  <si>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</si>
  <si>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</si>
  <si>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</si>
  <si>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</si>
  <si>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</si>
  <si>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</si>
  <si>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</si>
  <si>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</si>
  <si>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</si>
  <si>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</si>
  <si>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</si>
  <si>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</si>
  <si>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</si>
  <si>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</si>
  <si>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</si>
  <si>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</si>
  <si>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</si>
  <si>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</si>
  <si>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</si>
  <si>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</si>
  <si>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</si>
  <si>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</si>
  <si>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</si>
  <si>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</si>
  <si>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</si>
  <si>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</si>
  <si>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</si>
  <si>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</si>
  <si>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</si>
  <si>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</si>
  <si>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</si>
  <si>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</si>
  <si>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</si>
  <si>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</si>
  <si>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</si>
  <si>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</si>
  <si>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</si>
  <si>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</si>
  <si>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</si>
  <si>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</si>
  <si>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</si>
  <si>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</si>
  <si>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</si>
  <si>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</si>
  <si>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</si>
  <si>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</si>
  <si>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</si>
  <si>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</si>
  <si>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</si>
  <si>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</si>
  <si>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</si>
  <si>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</si>
  <si>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</si>
  <si>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</si>
  <si>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</si>
  <si>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</si>
  <si>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</si>
  <si>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</si>
  <si>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</si>
  <si>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</si>
  <si>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</si>
  <si>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</si>
  <si>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</si>
  <si>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</si>
  <si>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</si>
  <si>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</si>
  <si>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</si>
  <si>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</si>
  <si>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</si>
  <si>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</si>
  <si>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</si>
  <si>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</si>
  <si>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</si>
  <si>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</si>
  <si>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</si>
  <si>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</si>
  <si>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</si>
  <si>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</si>
  <si>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</si>
  <si>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</si>
  <si>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</si>
  <si>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</si>
  <si>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</si>
  <si>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</si>
  <si>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</si>
  <si>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</si>
  <si>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</si>
  <si>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</si>
  <si>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</si>
  <si>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</si>
  <si>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</si>
  <si>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</si>
  <si>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</si>
  <si>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</si>
  <si>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</si>
  <si>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</si>
  <si>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</si>
  <si>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</si>
  <si>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</si>
  <si>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</si>
  <si>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</si>
  <si>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</si>
  <si>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</si>
  <si>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</si>
  <si>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</si>
  <si>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</si>
  <si>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</si>
  <si>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</si>
  <si>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</si>
  <si>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</si>
  <si>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</si>
  <si>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</si>
  <si>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</si>
  <si>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</si>
  <si>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</si>
  <si>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</si>
  <si>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</si>
  <si>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</si>
  <si>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</si>
  <si>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</si>
  <si>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</si>
  <si>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</si>
  <si>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</si>
  <si>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</si>
  <si>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</si>
  <si>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</si>
  <si>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</si>
  <si>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</si>
  <si>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</si>
  <si>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</si>
  <si>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</si>
  <si>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</si>
  <si>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</si>
  <si>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</si>
  <si>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</si>
  <si>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</si>
  <si>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</si>
  <si>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</si>
  <si>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</si>
  <si>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</si>
  <si>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</si>
  <si>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</si>
  <si>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</si>
  <si>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</si>
  <si>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</si>
  <si>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</si>
  <si>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</si>
  <si>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</si>
  <si>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</si>
  <si>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</si>
  <si>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</si>
  <si>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</si>
  <si>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</si>
  <si>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</si>
  <si>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</si>
  <si>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</si>
  <si>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</si>
  <si>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</si>
  <si>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</si>
  <si>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</si>
  <si>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</si>
  <si>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</si>
  <si>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</si>
  <si>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</si>
  <si>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</si>
  <si>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</si>
  <si>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</si>
  <si>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</si>
  <si>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</si>
  <si>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</si>
  <si>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</si>
  <si>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</si>
  <si>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</si>
  <si>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</si>
  <si>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</si>
  <si>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</si>
  <si>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</si>
  <si>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</si>
  <si>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</si>
  <si>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</si>
  <si>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</si>
  <si>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</si>
  <si>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</si>
  <si>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</si>
  <si>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</si>
  <si>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</si>
  <si>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</si>
  <si>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</si>
  <si>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</si>
  <si>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</si>
  <si>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</si>
  <si>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</si>
  <si>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</si>
  <si>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</si>
  <si>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</si>
  <si>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</si>
  <si>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</si>
  <si>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</si>
  <si>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</si>
  <si>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</si>
  <si>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</si>
  <si>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</si>
  <si>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</si>
  <si>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</si>
  <si>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</si>
  <si>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</si>
  <si>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</si>
  <si>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</si>
  <si>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</si>
  <si>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</si>
  <si>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</si>
  <si>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</si>
  <si>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</si>
  <si>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</si>
  <si>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</si>
  <si>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</si>
  <si>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</si>
  <si>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</si>
  <si>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</si>
  <si>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</si>
  <si>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</si>
  <si>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</si>
  <si>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</si>
  <si>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</si>
  <si>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</si>
  <si>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</si>
  <si>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</si>
  <si>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</si>
  <si>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</si>
  <si>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</si>
  <si>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</si>
  <si>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</si>
  <si>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</si>
  <si>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</si>
  <si>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</si>
  <si>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</si>
  <si>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</si>
  <si>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</si>
  <si>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</si>
  <si>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</si>
  <si>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</si>
  <si>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</si>
  <si>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</si>
  <si>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</si>
  <si>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</si>
  <si>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</si>
  <si>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</si>
  <si>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</si>
  <si>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</si>
  <si>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</si>
  <si>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</si>
  <si>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</si>
  <si>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</si>
  <si>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</si>
  <si>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</si>
  <si>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</si>
  <si>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</si>
  <si>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</si>
  <si>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</si>
  <si>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</si>
  <si>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</si>
  <si>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</si>
  <si>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</si>
  <si>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</si>
  <si>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</si>
  <si>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</si>
  <si>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</si>
  <si>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</si>
  <si>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</si>
  <si>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</si>
  <si>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</si>
  <si>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</si>
  <si>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</si>
  <si>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</si>
  <si>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</si>
  <si>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</si>
  <si>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</si>
  <si>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</si>
  <si>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</si>
  <si>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</si>
  <si>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</si>
  <si>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</si>
  <si>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</si>
  <si>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</si>
  <si>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</si>
  <si>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</si>
  <si>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</si>
  <si>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</si>
  <si>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</si>
  <si>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</si>
  <si>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</si>
  <si>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</si>
  <si>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</si>
  <si>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</si>
  <si>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</si>
  <si>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</si>
  <si>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</si>
  <si>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</si>
  <si>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</si>
  <si>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</si>
  <si>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</si>
  <si>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</si>
  <si>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</si>
  <si>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</si>
  <si>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</si>
  <si>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</si>
  <si>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</si>
  <si>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</si>
  <si>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</si>
  <si>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</si>
  <si>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</si>
  <si>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</si>
  <si>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</si>
  <si>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</si>
  <si>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</si>
  <si>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</si>
  <si>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</si>
  <si>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</si>
  <si>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</si>
  <si>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</si>
  <si>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</si>
  <si>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</si>
  <si>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</si>
  <si>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</si>
  <si>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</si>
  <si>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</si>
  <si>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</si>
  <si>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</si>
  <si>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</si>
  <si>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</si>
  <si>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</si>
  <si>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</si>
  <si>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</si>
  <si>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</si>
  <si>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</si>
  <si>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</si>
  <si>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</si>
  <si>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</si>
  <si>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</si>
  <si>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</si>
  <si>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</si>
  <si>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</si>
  <si>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</si>
  <si>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</si>
  <si>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</si>
  <si>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</si>
  <si>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</si>
  <si>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</si>
  <si>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</si>
  <si>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</si>
  <si>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</si>
  <si>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</si>
  <si>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</si>
  <si>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</si>
  <si>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</si>
  <si>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</si>
  <si>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</si>
  <si>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</si>
  <si>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</si>
  <si>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</si>
  <si>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</si>
  <si>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</si>
  <si>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</si>
  <si>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</si>
  <si>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</si>
  <si>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</si>
  <si>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</si>
  <si>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</si>
  <si>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</si>
  <si>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</si>
  <si>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</si>
  <si>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</si>
  <si>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</si>
  <si>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</si>
  <si>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</si>
  <si>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</si>
  <si>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</si>
  <si>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</si>
  <si>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</si>
  <si>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</si>
  <si>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</si>
  <si>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</si>
  <si>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</si>
  <si>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</si>
  <si>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</si>
  <si>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</si>
  <si>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</si>
  <si>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</si>
  <si>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</si>
  <si>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</si>
  <si>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</si>
  <si>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</si>
  <si>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</si>
  <si>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</si>
  <si>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</si>
  <si>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</si>
  <si>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</si>
  <si>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</si>
  <si>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</si>
  <si>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</si>
  <si>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</si>
  <si>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PCM-20251205-00000680</t>
  </si>
  <si>
    <t>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</si>
  <si>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</si>
  <si>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</si>
  <si>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</si>
  <si>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</si>
  <si>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</si>
  <si>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</si>
  <si>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</si>
  <si>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</si>
  <si>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</si>
  <si>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</si>
  <si>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PCM-20251205-00000735</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</si>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</sst>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7" totalsRowShown="0" headerRowDxfId="79" dataDxfId="78" headerRowBorderDxfId="76" tableBorderDxfId="77" totalsRowBorderDxfId="75">
  <autoFilter ref="A1:L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333.72235937500227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45996.670785300928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45996.670785300928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45996.670785300928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45996.670785300928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45996.670785300928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45996.670785300928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45996.670785300928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45996.670785300928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45996.670785300928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45996.670785300928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45996.670785300928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45996.670785300928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45996.670785300928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45996.670785300928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45996.670785300928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45996.670785300928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45996.670785300928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45996.670785300928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45996.670785300928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45996.670785300928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45996.670785300928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45996.670785300928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45996.670785300928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45996.670785300928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45996.670785300928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45996.670785300928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45996.670785300928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45996.670785300928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45996.670785300928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45996.670785300928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45996.670785300928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45996.670785300928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45996.670785300928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45996.670785300928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45996.670785300928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45996.670785300928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45996.670785300928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45996.670785300928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45996.670785300928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45996.670785300928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45996.670785300928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45996.670785300928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45996.670785300928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45996.670785300928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45996.670785300928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45996.670785300928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45996.670785300928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45996.670785300928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45996.670785300928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45996.670785300928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45996.670785300928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45996.670785300928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45996.670785300928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45996.670785300928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45996.670785300928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45996.670785300928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45996.670785300928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45996.670785300928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45996.670785300928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45996.670785300928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45996.670785300928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45996.670785300928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45996.670785300928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45996.670785300928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45996.670785300928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45996.670785300928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45996.670785300928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45996.670785300928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45996.670785300928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45996.670785300928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45996.670785300928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45996.670785300928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45996.670785300928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45996.670785300928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45996.670785300928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45996.670785300928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45996.670785300928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45996.670785300928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45996.670785300928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45996.670785300928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45996.670785300928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45996.670785300928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45996.670785300928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45996.670785300928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45996.670785300928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45996.670785300928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45996.670785300928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45996.670785300928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45996.670785300928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45996.670785300928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45996.670785300928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45996.670785300928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45996.670785300928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45996.670785300928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45996.670785300928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45996.670785300928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45996.670785300928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45996.670785300928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45996.670785300928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45996.670785300928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45996.670785300928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45996.670785300928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45996.670785300928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45996.670785300928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45996.670785300928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45996.670785300928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45996.670785300928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45996.670785300928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45996.670785300928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45996.670785300928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45996.670785300928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45996.670785300928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45996.670785300928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45996.670785300928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45996.670785300928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45996.670785300928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45996.670785300928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45996.670785300928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45996.670785300928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45996.670785300928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45996.670785300928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45996.670785300928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45996.670785300928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45996.670785300928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45996.670785300928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45996.670785300928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45996.670785300928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45996.670785300928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45996.670785300928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45996.670785300928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45996.670785300928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45996.670785300928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45996.670785300928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45996.670785300928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45996.670785300928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45996.670785300928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45996.670785300928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45996.670785300928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45996.670785300928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45996.670785300928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45996.670785300928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45996.670785300928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45996.670785300928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45996.670785300928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45996.670785300928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45996.670785300928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45996.670785300928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45996.670785300928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45996.670785300928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45996.670785300928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45996.670785300928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45996.670785300928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45996.670785300928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45996.670785300928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45996.670785300928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45996.670785300928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45996.670785300928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45996.670785300928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45996.670785300928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45996.670785300928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45996.670785300928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45996.670785300928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45996.670785300928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45996.670785300928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45996.670785300928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45996.670785300928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45996.670785300928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45996.670785300928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45996.670785300928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45996.670785300928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45996.670785300928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45996.670785300928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45996.670785300928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45996.670785300928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45996.670785300928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45996.670785300928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45996.670785300928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45996.670785300928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45996.670785300928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45996.670785300928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45996.670785300928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45996.670785300928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45996.670785300928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45996.670785300928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45996.670785300928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45996.670785300928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45996.670785300928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45996.670785300928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45996.670785300928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45996.670785300928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45996.670785300928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45996.670785300928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45996.670785300928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45996.670785300928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45996.670785300928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7"/>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171.67094733796694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12.283366319446941</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9" t="s">
        <v>15113</v>
      </c>
      <c r="E5" s="81" t="s">
        <v>39106</v>
      </c>
      <c r="F5" s="98">
        <v>45996.620474537034</v>
      </c>
      <c r="G5" s="99">
        <f ca="1">IFERROR(NOW()-F5,"-")</f>
        <v>5.0310763894231059E-2</v>
      </c>
      <c r="H5" s="98">
        <v>45996.607002314813</v>
      </c>
      <c r="I5" s="18" t="str">
        <f>IFERROR(VLOOKUP(D5,DB!A:F,6,0),"")</f>
        <v>SCECO</v>
      </c>
      <c r="J5" s="18" t="str">
        <f>IFERROR(VLOOKUP(D5,DB!A:G,7,0),"")</f>
        <v>Dead</v>
      </c>
      <c r="K5" s="19" t="s">
        <v>39117</v>
      </c>
      <c r="L5" s="18" t="str">
        <f>IFERROR(VLOOKUP(D5,DB!A:I,9,0),"")</f>
        <v>Latis</v>
      </c>
    </row>
    <row r="6" spans="1:12" ht="31.5" customHeight="1">
      <c r="A6" s="96"/>
      <c r="B6" s="18" t="str">
        <f>IFERROR(VLOOKUP(D6,DB!A:K,11,0),"")</f>
        <v/>
      </c>
      <c r="C6" s="18"/>
      <c r="D6" s="18"/>
      <c r="E6" s="97"/>
      <c r="F6" s="98"/>
      <c r="G6" s="99">
        <f ca="1">IFERROR(NOW()-F6,"-")</f>
        <v>45996.670785300928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45996.670785300928</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45996.670785300928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45996.670785300928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45996.670785300928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45996.670785300928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45996.670785300928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45996.670785300928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45996.670785300928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45996.670785300928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45996.670785300928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45996.670785300928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45996.670785300928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45996.670785300928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45996.670785300928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45996.670785300928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45996.670785300928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45996.670785300928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45996.670785300928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45996.670785300928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45996.670785300928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45996.670785300928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45996.670785300928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45996.670785300928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45996.670785300928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45996.670785300928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45996.670785300928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45996.670785300928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45996.670785300928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45996.670785300928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45996.670785300928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45996.670785300928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45996.670785300928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45996.670785300928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45996.670785300928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45996.670785300928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45996.670785300928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45996.670785300928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45996.670785300928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45996.670785300928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45996.670785300928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45996.670785300928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45996.670785300928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45996.670785300928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45996.670785300928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45996.670785300928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45996.670785300928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45996.670785300928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45996.670785300928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45996.670785300928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45996.670785300928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45996.670785300928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45996.670785300928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45996.670785300928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45996.670785300928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45996.670785300928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45996.670785300928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45996.670785300928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45996.670785300928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45996.670785300928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45996.670785300928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45996.670785300928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45996.670785300928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45996.670785300928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45996.670785300928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45996.670785300928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45996.670785300928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45996.670785300928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45996.670785300928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45996.670785300928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45996.670785300928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45996.670785300928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45996.670785300928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45996.670785300928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45996.670785300928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45996.670785300928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45996.670785300928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45996.670785300928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45996.670785300928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45996.670785300928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45996.670785300928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45996.670785300928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45996.670785300928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45996.670785300928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45996.670785300928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45996.670785300928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45996.670785300928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45996.670785300928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45996.670785300928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45996.670785300928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45996.670785300928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45996.670785300928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45996.670785300928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45996.670785300928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45996.670785300928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45996.670785300928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45996.670785300928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45996.670785300928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45996.670785300928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45996.670785300928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45996.670785300928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45996.670785300928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45996.670785300928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45996.670785300928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45996.670785300928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45996.670785300928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45996.670785300928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45996.670785300928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45996.670785300928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45996.670785300928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45996.670785300928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45996.670785300928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45996.670785300928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45996.670785300928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45996.670785300928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45996.670785300928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45996.670785300928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45996.670785300928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45996.670785300928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45996.670785300928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45996.670785300928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45996.670785300928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45996.670785300928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45996.670785300928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45996.670785300928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45996.670785300928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45996.670785300928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45996.670785300928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45996.670785300928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45996.670785300928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45996.670785300928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45996.670785300928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45996.670785300928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45996.670785300928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45996.670785300928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45996.670785300928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45996.670785300928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45996.670785300928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45996.670785300928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45996.670785300928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45996.670785300928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45996.670785300928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45996.670785300928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45996.670785300928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45996.670785300928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45996.670785300928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45996.670785300928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45996.670785300928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45996.670785300928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45996.670785300928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45996.670785300928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45996.670785300928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45996.670785300928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45996.670785300928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45996.670785300928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45996.670785300928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45996.670785300928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45996.670785300928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45996.670785300928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45996.670785300928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45996.670785300928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45996.670785300928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45996.670785300928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45996.670785300928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45996.670785300928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45996.670785300928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45996.670785300928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45996.670785300928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45996.670785300928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45996.670785300928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45996.670785300928</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45996.670785300928</v>
      </c>
      <c r="H177" s="98"/>
      <c r="I177" s="18" t="str">
        <f>IFERROR(VLOOKUP(D177,DB!A:F,6,0),"")</f>
        <v/>
      </c>
      <c r="J177" s="18" t="str">
        <f>IFERROR(VLOOKUP(D177,DB!A:G,7,0),"")</f>
        <v/>
      </c>
      <c r="K177" s="19"/>
      <c r="L177" s="18" t="str">
        <f>IFERROR(VLOOKUP(D177,DB!A:I,9,0),"")</f>
        <v/>
      </c>
    </row>
    <row r="178" spans="1:12" ht="31.5" customHeight="1">
      <c r="A178" s="151"/>
      <c r="B178" s="152" t="str">
        <f>IFERROR(VLOOKUP(D178,DB!A:K,11,0),"")</f>
        <v/>
      </c>
      <c r="C178" s="152"/>
      <c r="D178" s="152"/>
      <c r="E178" s="152"/>
      <c r="F178" s="153"/>
      <c r="G178" s="154">
        <f ca="1">IFERROR(NOW()-F178,"-")</f>
        <v>45996.670785300928</v>
      </c>
      <c r="H178" s="153"/>
      <c r="I178" s="152" t="str">
        <f>IFERROR(VLOOKUP(D178,DB!A:F,6,0),"")</f>
        <v/>
      </c>
      <c r="J178" s="152" t="str">
        <f>IFERROR(VLOOKUP(D178,DB!A:G,7,0),"")</f>
        <v/>
      </c>
      <c r="K178" s="155"/>
      <c r="L178" s="152" t="str">
        <f>IFERROR(VLOOKUP(D178,DB!A:I,9,0),"")</f>
        <v/>
      </c>
    </row>
    <row r="179" spans="1:12" ht="31.5" customHeight="1">
      <c r="A179" s="96"/>
      <c r="B179" s="18" t="str">
        <f>IFERROR(VLOOKUP(D179,DB!A:K,11,0),"")</f>
        <v/>
      </c>
      <c r="C179" s="18"/>
      <c r="D179" s="18"/>
      <c r="E179" s="18"/>
      <c r="F179" s="98"/>
      <c r="G179" s="99">
        <f ca="1">IFERROR(NOW()-F179,"-")</f>
        <v>45996.670785300928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45996.670785300928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45996.670785300928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45996.670785300928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45996.670785300928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45996.670785300928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45996.670785300928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45996.670785300928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45996.670785300928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45996.670785300928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45996.670785300928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45996.670785300928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45996.670785300928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45996.670785300928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45996.670785300928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45996.670785300928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45996.670785300928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45996.670785300928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45996.670785300928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45996.670785300928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45996.670785300928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45996.670785300928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45996.670785300928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45996.670785300928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45996.670785300928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45996.670785300928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45996.670785300928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45996.670785300928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45996.670785300928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45996.670785300928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45996.670785300928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45996.670785300928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45996.670785300928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45996.670785300928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45996.670785300928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45996.670785300928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45996.670785300928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45996.670785300928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45996.670785300928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45996.670785300928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45996.670785300928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45996.670785300928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45996.670785300928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45996.670785300928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45996.670785300928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45996.670785300928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45996.670785300928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45996.670785300928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45996.670785300928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45996.670785300928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45996.670785300928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45996.670785300928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45996.670785300928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45996.670785300928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45996.670785300928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45996.670785300928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45996.670785300928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45996.670785300928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45996.670785300928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45996.670785300928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45996.670785300928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45996.670785300928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45996.670785300928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45996.670785300928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45996.670785300928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45996.670785300928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45996.670785300928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45996.670785300928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45996.670785300928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45996.670785300928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45996.670785300928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45996.670785300928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45996.670785300928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45996.670785300928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45996.670785300928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45996.670785300928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45996.670785300928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45996.670785300928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45996.670785300928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45996.670785300928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45996.670785300928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45996.670785300928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45996.670785300928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45996.670785300928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45996.670785300928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45996.670785300928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45996.670785300928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45996.670785300928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45996.670785300928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45996.670785300928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45996.670785300928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45996.670785300928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45996.670785300928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45996.670785300928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45996.670785300928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45996.670785300928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45996.670785300928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45996.670785300928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45996.670785300928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45996.670785300928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45996.670785300928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45996.670785300928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45996.670785300928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45996.670785300928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45996.670785300928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45996.670785300928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45996.670785300928</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45996.670785300928</v>
      </c>
      <c r="H286" s="98"/>
      <c r="I286" s="18" t="str">
        <f>IFERROR(VLOOKUP(D286,DB!A:F,6,0),"")</f>
        <v/>
      </c>
      <c r="J286" s="18" t="str">
        <f>IFERROR(VLOOKUP(D286,DB!A:G,7,0),"")</f>
        <v/>
      </c>
      <c r="K286" s="19"/>
      <c r="L286" s="18" t="str">
        <f>IFERROR(VLOOKUP(D286,DB!A:I,9,0),"")</f>
        <v/>
      </c>
    </row>
    <row r="287" spans="1:12" ht="31.5" customHeight="1">
      <c r="A287" s="151"/>
      <c r="B287" s="152" t="str">
        <f>IFERROR(VLOOKUP(D287,DB!A:K,11,0),"")</f>
        <v/>
      </c>
      <c r="C287" s="152"/>
      <c r="D287" s="152"/>
      <c r="E287" s="152"/>
      <c r="F287" s="153"/>
      <c r="G287" s="154">
        <f ca="1">IFERROR(NOW()-F287,"-")</f>
        <v>45996.670785300928</v>
      </c>
      <c r="H287" s="153"/>
      <c r="I287" s="152" t="str">
        <f>IFERROR(VLOOKUP(D287,DB!A:F,6,0),"")</f>
        <v/>
      </c>
      <c r="J287" s="152" t="str">
        <f>IFERROR(VLOOKUP(D287,DB!A:G,7,0),"")</f>
        <v/>
      </c>
      <c r="K287" s="155"/>
      <c r="L287" s="152" t="str">
        <f>IFERROR(VLOOKUP(D287,DB!A:I,9,0),"")</f>
        <v/>
      </c>
    </row>
  </sheetData>
  <dataValidations count="2">
    <dataValidation allowBlank="1" showInputMessage="1" showErrorMessage="1" sqref="E1" xr:uid="{4D935161-CDD3-4592-B877-3FB59C99E142}"/>
    <dataValidation type="list" allowBlank="1" showInputMessage="1" showErrorMessage="1" sqref="E3:E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45996.670785300928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45996.670785300928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45996.670785300928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45996.670785300928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45996.670785300928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45996.670785300928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45996.670785300928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45996.670785300928</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45996.670785300928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45996.670785300928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45996.670785300928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45996.670785300928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45996.670785300928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45996.670785300928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45996.670785300928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45996.670785300928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45996.670785300928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45996.670785300928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45996.670785300928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45996.670785300928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45996.670785300928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45996.670785300928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45996.670785300928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45996.670785300928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45996.670785300928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45996.670785300928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45996.670785300928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45996.670785300928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45996.670785300928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45996.670785300928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45996.670785300928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45996.670785300928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45996.670785300928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45996.670785300928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45996.670785300928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45996.670785300928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45996.670785300928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45996.670785300928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45996.670785300928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45996.670785300928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45996.670785300928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45996.670785300928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45996.670785300928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45996.670785300928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45996.670785300928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45996.670785300928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45996.670785300928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45996.670785300928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45996.670785300928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45996.670785300928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45996.670785300928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45996.670785300928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45996.670785300928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45996.670785300928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45996.670785300928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45996.670785300928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45996.670785300928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45996.670785300928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45996.670785300928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45996.670785300928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45996.670785300928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45996.670785300928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45996.670785300928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45996.670785300928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45996.670785300928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45996.670785300928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45996.670785300928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45996.670785300928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45996.670785300928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45996.670785300928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45996.670785300928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45996.670785300928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45996.670785300928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45996.670785300928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45996.670785300928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45996.670785300928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45996.670785300928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45996.670785300928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45996.670785300928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45996.670785300928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45996.670785300928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45996.670785300928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45996.670785300928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45996.670785300928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45996.670785300928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45996.670785300928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45996.670785300928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45996.670785300928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45996.670785300928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45996.670785300928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45996.670785300928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45996.670785300928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45996.670785300928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45996.670785300928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45996.670785300928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45996.670785300928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45996.670785300928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45996.670785300928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45996.670785300928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45996.670785300928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45996.670785300928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45996.670785300928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45996.670785300928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45996.670785300928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45996.670785300928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45996.670785300928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45996.670785300928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45996.670785300928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45996.670785300928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45996.670785300928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45996.670785300928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45996.670785300928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45996.670785300928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45996.670785300928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45996.670785300928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45996.670785300928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45996.670785300928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45996.670785300928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45996.670785300928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45996.670785300928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45996.670785300928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45996.670785300928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45996.670785300928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45996.670785300928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45996.670785300928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45996.670785300928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45996.670785300928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45996.670785300928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45996.670785300928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45996.670785300928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45996.670785300928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45996.670785300928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45996.670785300928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45996.670785300928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45996.670785300928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45996.670785300928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45996.670785300928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45996.670785300928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45996.670785300928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45996.670785300928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45996.670785300928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45996.670785300928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45996.670785300928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45996.670785300928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45996.670785300928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45996.670785300928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45996.670785300928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45996.670785300928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45996.670785300928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45996.670785300928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45996.670785300928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45996.670785300928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45996.670785300928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45996.670785300928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45996.670785300928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45996.670785300928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45996.670785300928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45996.670785300928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45996.670785300928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45996.670785300928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45996.670785300928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45996.670785300928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45996.670785300928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45996.670785300928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45996.670785300928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45996.670785300928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45996.670785300928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45996.670785300928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45996.670785300928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45996.670785300928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45996.670785300928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45996.670785300928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45996.670785300928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45996.670785300928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45996.670785300928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45996.670785300928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45996.670785300928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45996.670785300928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45996.670785300928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45996.670785300928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45996.670785300928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45996.670785300928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45996.670785300928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45996.670785300928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45996.670785300928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45996.670785300928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45996.670785300928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45996.670785300928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45996.670785300928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45996.670785300928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45996.670785300928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45996.670785300928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45996.670785300928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45996.670785300928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45996.670785300928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45996.670785300928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45996.670785300928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45996.670785300928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45996.670785300928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45996.670785300928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45996.670785300928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45996.670785300928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45996.670785300928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45996.670785300928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45996.670785300928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45996.670785300928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45996.670785300928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45996.670785300928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45996.670785300928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45996.670785300928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45996.670785300928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45996.670785300928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45996.670785300928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45996.670785300928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45996.670785300928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45996.670785300928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45996.670785300928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45996.670785300928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45996.670785300928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45996.670785300928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45996.670785300928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45996.670785300928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45996.670785300928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45996.670785300928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45996.670785300928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45996.670785300928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45996.670785300928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45996.670785300928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45996.670785300928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45996.670785300928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45996.670785300928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45996.670785300928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45996.670785300928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45996.670785300928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45996.670785300928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45996.670785300928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45996.670785300928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45996.670785300928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45996.670785300928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45996.670785300928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45996.670785300928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45996.670785300928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45996.670785300928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45996.670785300928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45996.670785300928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45996.670785300928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45996.670785300928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45996.670785300928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45996.670785300928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45996.670785300928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45996.670785300928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45996.670785300928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45996.670785300928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45996.670785300928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45996.670785300928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45996.670785300928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45996.670785300928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45996.670785300928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45996.670785300928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45996.670785300928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45996.670785300928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45996.670785300928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45996.670785300928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45996.670785300928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45996.670785300928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45996.670785300928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45996.670785300928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45996.670785300928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45996.670785300928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45996.670785300928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45996.670785300928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45996.670785300928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45996.670785300928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45996.670785300928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45996.670785300928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45996.670785300928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45996.670785300928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45996.670785300928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45996.670785300928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45996.670785300928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45996.670785300928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45996.670785300928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45996.670785300928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45996.670785300928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45996.670785300928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45996.670785300928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45996.670785300928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45996.670785300928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45996.670785300928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45996.670785300928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45996.670785300928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45996.670785300928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45996.670785300928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45996.670785300928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45996.670785300928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45996.670785300928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45996.670785300928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45996.670785300928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45996.670785300928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45996.670785300928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45996.670785300928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45996.670785300928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45996.670785300928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45996.670785300928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45996.670785300928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45996.670785300928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45996.670785300928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45996.670785300928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45996.670785300928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45996.670785300928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45996.670785300928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45996.670785300928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45996.670785300928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45996.670785300928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45996.670785300928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45996.670785300928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45996.670785300928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45996.670785300928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45996.670785300928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45996.670785300928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45996.670785300928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45996.670785300928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45996.670785300928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45996.670785300928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45996.670785300928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45996.670785300928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45996.670785300928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45996.670785300928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45996.670785300928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45996.670785300928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45996.670785300928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45996.670785300928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45996.670785300928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45996.670785300928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45996.670785300928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45996.670785300928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45996.670785300928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45996.670785300928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45996.670785300928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45996.670785300928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45996.670785300928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45996.670785300928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45996.670785300928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45996.670785300928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45996.670785300928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45996.670785300928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45996.670785300928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45996.670785300928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45996.670785300928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45996.670785300928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45996.670785300928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45996.670785300928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45996.670785300928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45996.670785300928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45996.670785300928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45996.670785300928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45996.670785300928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45996.670785300928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45996.670785300928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45996.670785300928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45996.670785300928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45996.670785300928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45996.670785300928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45996.670785300928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45996.670785300928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45996.670785300928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45996.670785300928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45996.670785300928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45996.670785300928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45996.670785300928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45996.670785300928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45996.670785300928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45996.670785300928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45996.670785300928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45996.670785300928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45996.670785300928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45996.670785300928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45996.670785300928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45996.670785300928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45996.670785300928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45996.670785300928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45996.670785300928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45996.670785300928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45996.670785300928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45996.670785300928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45996.670785300928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45996.670785300928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45996.670785300928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45996.670785300928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45996.670785300928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45996.670785300928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45996.670785300928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45996.670785300928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45996.670785300928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45996.670785300928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45996.670785300928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45996.670785300928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45996.670785300928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45996.670785300928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45996.670785300928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45996.670785300928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45996.670785300928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45996.670785300928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45996.670785300928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45996.670785300928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45996.670785300928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45996.670785300928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45996.670785300928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45996.670785300928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45996.670785300928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45996.670785300928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45996.670785300928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45996.670785300928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45996.670785300928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45996.670785300928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45996.670785300928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45996.670785300928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45996.670785300928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45996.670785300928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45996.670785300928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45996.670785300928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45996.670785300928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45996.670785300928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45996.670785300928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45996.670785300928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45996.670785300928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45996.670785300928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45996.670785300928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45996.670785300928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45996.670785300928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45996.670785300928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45996.670785300928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45996.670785300928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45996.670785300928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45996.670785300928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45996.670785300928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45996.670785300928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45996.670785300928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45996.670785300928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45996.670785300928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45996.670785300928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45996.670785300928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45996.670785300928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45996.670785300928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45996.670785300928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45996.670785300928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45996.670785300928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45996.670785300928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45996.670785300928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45996.670785300928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45996.670785300928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45996.670785300928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45996.670785300928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45996.670785300928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45996.670785300928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45996.670785300928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45996.670785300928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45996.670785300928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45996.670785300928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45996.670785300928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45996.670785300928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45996.670785300928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45996.670785300928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45996.670785300928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45996.670785300928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45996.670785300928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45996.670785300928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45996.670785300928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45996.670785300928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45996.670785300928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45996.670785300928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45996.670785300928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45996.670785300928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45996.670785300928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45996.670785300928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45996.670785300928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45996.670785300928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45996.670785300928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45996.670785300928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45996.670785300928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45996.670785300928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45996.670785300928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45996.670785300928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45996.670785300928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45996.670785300928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45996.670785300928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45996.670785300928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45996.670785300928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45996.670785300928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45996.670785300928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45996.670785300928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45996.670785300928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45996.670785300928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45996.670785300928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45996.670785300928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45996.670785300928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45996.670785300928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45996.670785300928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45996.670785300928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45996.670785300928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45996.670785300928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45996.670785300928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45996.670785300928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45996.670785300928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45996.670785300928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45996.670785300928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45996.670785300928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45996.670785300928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45996.670785300928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45996.670785300928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45996.670785300928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45996.670785300928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45996.670785300928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45996.670785300928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45996.670785300928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45996.670785300928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45996.670785300928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45996.670785300928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45996.670785300928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45996.670785300928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45996.670785300928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45996.670785300928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45996.670785300928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45996.670785300928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45996.670785300928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45996.670785300928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45996.670785300928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45996.670785300928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45996.670785300928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45996.670785300928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45996.670785300928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45996.670785300928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45996.670785300928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45996.670785300928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45996.670785300928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45996.670785300928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45996.670785300928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45996.670785300928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45996.670785300928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45996.670785300928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45996.670785300928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45996.670785300928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45996.670785300928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45996.670785300928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45996.670785300928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45996.670785300928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45996.670785300928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45996.670785300928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45996.670785300928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45996.670785300928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45996.670785300928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45996.670785300928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45996.670785300928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45996.670785300928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45996.670785300928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45996.670785300928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45996.670785300928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45996.670785300928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45996.670785300928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45996.670785300928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45996.670785300928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45996.670785300928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45996.670785300928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45996.670785300928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45996.670785300928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45996.670785300928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45996.670785300928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45996.670785300928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45996.670785300928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45996.670785300928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45996.670785300928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45996.670785300928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45996.670785300928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45996.670785300928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45996.670785300928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45996.670785300928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45996.670785300928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45996.670785300928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45996.670785300928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45996.670785300928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45996.670785300928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45996.670785300928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45996.670785300928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45996.670785300928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45996.670785300928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45996.670785300928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45996.670785300928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45996.670785300928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45996.670785300928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45996.670785300928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45996.670785300928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45996.670785300928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45996.670785300928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45996.670785300928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45996.670785300928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45996.670785300928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45996.670785300928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45996.670785300928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45996.670785300928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45996.670785300928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45996.670785300928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45996.670785300928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45996.670785300928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45996.670785300928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45996.670785300928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45996.670785300928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45996.670785300928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45996.670785300928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45996.670785300928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45996.670785300928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45996.670785300928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45996.670785300928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45996.670785300928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45996.670785300928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45996.670785300928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45996.670785300928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45996.670785300928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45996.670785300928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45996.670785300928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45996.670785300928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45996.670785300928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45996.670785300928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45996.670785300928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45996.670785300928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45996.670785300928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45996.670785300928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45996.670785300928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45996.670785300928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45996.670785300928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45996.670785300928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45996.670785300928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45996.670785300928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45996.670785300928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45996.670785300928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45996.670785300928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45996.670785300928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45996.670785300928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45996.670785300928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45996.670785300928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45996.670785300928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45996.670785300928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45996.670785300928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45996.670785300928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45996.670785300928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45996.670785300928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45996.670785300928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45996.670785300928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45996.670785300928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45996.670785300928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45996.670785300928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45996.670785300928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45996.670785300928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45996.670785300928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45996.670785300928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45996.670785300928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45996.670785300928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45996.670785300928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45996.670785300928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45996.670785300928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45996.670785300928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45996.670785300928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45996.670785300928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45996.670785300928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45996.670785300928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45996.670785300928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45996.670785300928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45996.670785300928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45996.670785300928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45996.670785300928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45996.670785300928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45996.670785300928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45996.670785300928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45996.670785300928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45996.670785300928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45996.670785300928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45996.670785300928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45996.670785300928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45996.670785300928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45996.670785300928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45996.670785300928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45996.670785300928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45996.670785300928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45996.670785300928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45996.670785300928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45996.670785300928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45996.670785300928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45996.670785300928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45996.670785300928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45996.670785300928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45996.670785300928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45996.670785300928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45996.670785300928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45996.670785300928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45996.670785300928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45996.670785300928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45996.670785300928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45996.670785300928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45996.670785300928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45996.670785300928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45996.670785300928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45996.670785300928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45996.670785300928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45996.670785300928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45996.670785300928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45996.670785300928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45996.670785300928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45996.670785300928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45996.670785300928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45996.670785300928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45996.670785300928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45996.670785300928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45996.670785300928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45996.670785300928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45996.670785300928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45996.670785300928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45996.670785300928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45996.670785300928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45996.670785300928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45996.670785300928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45996.670785300928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45996.670785300928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45996.670785300928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45996.670785300928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45996.670785300928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45996.670785300928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45996.670785300928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45996.670785300928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45996.670785300928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45996.670785300928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45996.670785300928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45996.670785300928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45996.670785300928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45996.670785300928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45996.670785300928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45996.670785300928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45996.670785300928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45996.670785300928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45996.670785300928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45996.670785300928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45996.670785300928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45996.670785300928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45996.670785300928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45996.670785300928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45996.670785300928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45996.670785300928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45996.670785300928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45996.670785300928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45996.670785300928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45996.670785300928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45996.670785300928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45996.670785300928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45996.670785300928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45996.670785300928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45996.670785300928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45996.670785300928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45996.670785300928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45996.670785300928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45996.670785300928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45996.670785300928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45996.670785300928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45996.670785300928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45996.670785300928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45996.670785300928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45996.670785300928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45996.670785300928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45996.670785300928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45996.670785300928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45996.670785300928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45996.670785300928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45996.670785300928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45996.670785300928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45996.670785300928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45996.670785300928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45996.670785300928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45996.670785300928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45996.670785300928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45996.670785300928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45996.670785300928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45996.670785300928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45996.670785300928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45996.670785300928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45996.670785300928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45996.670785300928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45996.670785300928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45996.670785300928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45996.670785300928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45996.670785300928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45996.670785300928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45996.670785300928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45996.670785300928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45996.670785300928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45996.670785300928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45996.670785300928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45996.670785300928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45996.670785300928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45996.670785300928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45996.670785300928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45996.670785300928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45996.670785300928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45996.670785300928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45996.670785300928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45996.670785300928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45996.670785300928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45996.670785300928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45996.670785300928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45996.670785300928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45996.670785300928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45996.670785300928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45996.670785300928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45996.670785300928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45996.670785300928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45996.670785300928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45996.670785300928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45996.670785300928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45996.670785300928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45996.670785300928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45996.670785300928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45996.670785300928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45996.670785300928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45996.670785300928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45996.670785300928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45996.670785300928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45996.670785300928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45996.670785300928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45996.670785300928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45996.670785300928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45996.670785300928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45996.670785300928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45996.670785300928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45996.670785300928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45996.670785300928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45996.670785300928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45996.670785300928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45996.670785300928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45996.670785300928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45996.670785300928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45996.670785300928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45996.670785300928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45996.670785300928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45996.670785300928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45996.670785300928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45996.670785300928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45996.670785300928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45996.670785300928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45996.670785300928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45996.670785300928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45996.670785300928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45996.670785300928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45996.670785300928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45996.670785300928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45996.670785300928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45996.670785300928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45996.670785300928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45996.670785300928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45996.670785300928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45996.670785300928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45996.670785300928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45996.670785300928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45996.670785300928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45996.670785300928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45996.670785300928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45996.670785300928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45996.670785300928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45996.670785300928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45996.670785300928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45996.670785300928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45996.670785300928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45996.670785300928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45996.670785300928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45996.670785300928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45996.670785300928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45996.670785300928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45996.670785300928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45996.670785300928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45996.670785300928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45996.670785300928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45996.670785300928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45996.670785300928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45996.670785300928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45996.670785300928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45996.670785300928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45996.670785300928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45996.670785300928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45996.670785300928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45996.670785300928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45996.670785300928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45996.670785300928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45996.670785300928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45996.670785300928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45996.670785300928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45996.670785300928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45996.670785300928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45996.670785300928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45996.670785300928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45996.670785300928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45996.670785300928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45996.670785300928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45996.670785300928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45996.670785300928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45996.670785300928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45996.670785300928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45996.670785300928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45996.670785300928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45996.670785300928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45996.670785300928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45996.670785300928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45996.670785300928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45996.670785300928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45996.670785300928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45996.670785300928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45996.670785300928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45996.670785300928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45996.670785300928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45996.670785300928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45996.670785300928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45996.670785300928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45996.670785300928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45996.670785300928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45996.670785300928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45996.670785300928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45996.670785300928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45996.670785300928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45996.670785300928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293.19006770833221</v>
      </c>
      <c r="H2" s="91">
        <v>45703.474768518521</v>
      </c>
      <c r="I2" s="91" t="str">
        <f>IFERROR(VLOOKUP(D2,DB!A:F,6,0),"")</f>
        <v>SCECO</v>
      </c>
      <c r="J2" s="91" t="str">
        <f>IFERROR(VLOOKUP(D2,DB!A:G,7,0),"")</f>
        <v>Dead</v>
      </c>
      <c r="K2" s="93" t="s">
        <v>39119</v>
      </c>
      <c r="L2" s="87" t="str">
        <f>IFERROR(VLOOKUP(D2,DB!A:I,9,0),"")</f>
        <v>Latis</v>
      </c>
    </row>
    <row r="3" spans="1:16" ht="15" customHeight="1">
      <c r="A3" s="108"/>
      <c r="B3" s="108" t="str">
        <f>IFERROR(VLOOKUP(D3,DB!A:K,11,0),"")</f>
        <v/>
      </c>
      <c r="C3" s="89"/>
      <c r="D3" s="87"/>
      <c r="E3" s="90"/>
      <c r="F3" s="91"/>
      <c r="G3" s="92">
        <f t="shared" ref="G3:G13" ca="1" si="0">IFERROR(NOW()-F3,"")</f>
        <v>45996.670785300928</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45996.670785300928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45996.670785300928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45996.670785300928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45996.670785300928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45996.670785300928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45996.670785300928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45996.670785300928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45996.670785300928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45996.670785300928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45996.670785300928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45996.670785300928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45996.670785300928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45996.670785300928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45996.670785300928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45996.670785300928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45996.670785300928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45996.670785300928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45996.670785300928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45996.670785300928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45996.670785300928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45996.670785300928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45996.670785300928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45996.670785300928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45996.670785300928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45996.670785300928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45996.670785300928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45996.670785300928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45996.670785300928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45996.670785300928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45996.670785300928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45996.670785300928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45996.670785300928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45996.670785300928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45996.670785300928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45996.670785300928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45996.670785300928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45996.670785300928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45996.670785300928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45996.670785300928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45996.670785300928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45996.670785300928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45996.670785300928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45996.670785300928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45996.670785300928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45996.670785300928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45996.670785300928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45996.670785300928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45996.670785300928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45996.670785300928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45996.670785300928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45996.670785300928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45996.670785300928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45996.670785300928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45996.670785300928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45996.670785300928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45996.670785300928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45996.670785300928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45996.670785300928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45996.670785300928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45996.670785300928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45996.670785300928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45996.670785300928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45996.670785300928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45996.670785300928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45996.670785300928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45996.670785300928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45996.670785300928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45996.670785300928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45996.670785300928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45996.670785300928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45996.670785300928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45996.670785300928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45996.670785300928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45996.670785300928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45996.670785300928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45996.670785300928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45996.670785300928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45996.670785300928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45996.670785300928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45996.670785300928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45996.670785300928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45996.670785300928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45996.670785300928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45996.670785300928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45996.670785300928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45996.670785300928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45996.670785300928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45996.670785300928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45996.670785300928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45996.670785300928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45996.670785300928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45996.670785300928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45996.670785300928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45996.670785300928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45996.670785300928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45996.670785300928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45996.670785300928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45996.670785300928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45996.670785300928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45996.670785300928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45996.670785300928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45996.670785300928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45996.670785300928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45996.670785300928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45996.670785300928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45996.670785300928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45996.670785300928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45996.670785300928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45996.670785300928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45996.670785300928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45996.670785300928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45996.670785300928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45996.670785300928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45996.670785300928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45996.670785300928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45996.670785300928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45996.670785300928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45996.670785300928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45996.670785300928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45996.670785300928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45996.670785300928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45996.670785300928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45996.670785300928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45996.670785300928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45996.670785300928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45996.670785300928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45996.670785300928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45996.670785300928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45996.670785300928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45996.670785300928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45996.670785300928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45996.670785300928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45996.670785300928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45996.670785300928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45996.670785300928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45996.670785300928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45996.670785300928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45996.670785300928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45996.670785300928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45996.670785300928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45996.670785300928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45996.670785300928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45996.670785300928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45996.670785300928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45996.670785300928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45996.670785300928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45996.670785300928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45996.670785300928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45996.670785300928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45996.670785300928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45996.670785300928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45996.670785300928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45996.670785300928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45996.670785300928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45996.670785300928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45996.670785300928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45996.670785300928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45996.670785300928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45996.670785300928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45996.670785300928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45996.670785300928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45996.670785300928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45996.670785300928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45996.670785300928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45996.670785300928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45996.670785300928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45996.670785300928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45996.670785300928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45996.670785300928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45996.670785300928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45996.670785300928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45996.670785300928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45996.670785300928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45996.670785300928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45996.670785300928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45996.670785300928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45996.670785300928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45996.670785300928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45996.670785300928</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45996.670785300928</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45996.670785300928</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45996.670785300928</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45996.670785300928</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45996.670785300928</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workbookViewId="0">
      <selection activeCell="E6" sqref="E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104.83872511574009</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70.481907986111764</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48.009674189815996</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15.297486689814832</v>
      </c>
      <c r="H5" s="133">
        <v>45981.360798611109</v>
      </c>
      <c r="I5" s="104" t="str">
        <f>IFERROR(VLOOKUP(D5,DB!A:F,6,0),"")</f>
        <v>SCECO</v>
      </c>
      <c r="J5" s="104" t="str">
        <f>IFERROR(VLOOKUP(D5,DB!A:G,7,0),"")</f>
        <v>Dead</v>
      </c>
      <c r="K5" s="104" t="s">
        <v>39127</v>
      </c>
      <c r="L5" s="104" t="str">
        <f>IFERROR(VLOOKUP(D5,DB!A:I,9,0),"")</f>
        <v>Latis</v>
      </c>
    </row>
    <row r="6" spans="1:13">
      <c r="A6" s="37" t="s">
        <v>39128</v>
      </c>
      <c r="B6" s="37" t="str">
        <f>IFERROR(VLOOKUP(D6,DB!A:K,11,0),"")</f>
        <v>R5</v>
      </c>
      <c r="C6" s="104">
        <v>1</v>
      </c>
      <c r="D6" s="37" t="s">
        <v>33687</v>
      </c>
      <c r="E6" s="37" t="s">
        <v>39109</v>
      </c>
      <c r="F6" s="38">
        <v>45996.650949074072</v>
      </c>
      <c r="G6" s="132">
        <f t="shared" ref="G6:G23" ca="1" si="2">IFERROR(NOW()-F6,"")</f>
        <v>1.9836226856568828E-2</v>
      </c>
      <c r="H6" s="38">
        <v>45996.659282407411</v>
      </c>
      <c r="I6" s="37" t="str">
        <f>IFERROR(VLOOKUP(D6,DB!A:F,6,0),"")</f>
        <v>SCECO</v>
      </c>
      <c r="J6" s="37" t="str">
        <f>IFERROR(VLOOKUP(D6,DB!A:G,7,0),"")</f>
        <v>Good</v>
      </c>
      <c r="K6" s="37"/>
      <c r="L6" s="37" t="str">
        <f>IFERROR(VLOOKUP(D6,DB!A:I,9,0),"")</f>
        <v>Latis</v>
      </c>
    </row>
    <row r="7" spans="1:13">
      <c r="A7" s="37"/>
      <c r="B7" s="37" t="str">
        <f>IFERROR(VLOOKUP(D7,DB!A:K,11,0),"")</f>
        <v/>
      </c>
      <c r="C7" s="37"/>
      <c r="D7" s="37"/>
      <c r="E7" s="37"/>
      <c r="F7" s="38"/>
      <c r="G7" s="132">
        <f t="shared" ca="1" si="2"/>
        <v>45996.670785300928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45996.670785300928</v>
      </c>
      <c r="H8" s="38"/>
      <c r="I8" s="37" t="str">
        <f>IFERROR(VLOOKUP(D8,DB!A:F,6,0),"")</f>
        <v/>
      </c>
      <c r="J8" s="37" t="str">
        <f>IFERROR(VLOOKUP(D8,DB!A:G,7,0),"")</f>
        <v/>
      </c>
      <c r="K8" s="37"/>
      <c r="L8" s="37" t="str">
        <f>IFERROR(VLOOKUP(D8,DB!A:I,9,0),"")</f>
        <v/>
      </c>
    </row>
    <row r="9" spans="1:13" ht="15.75">
      <c r="A9" s="37"/>
      <c r="B9" s="37" t="str">
        <f>IFERROR(VLOOKUP(D9,DB!A:K,11,0),"")</f>
        <v/>
      </c>
      <c r="C9" s="37"/>
      <c r="D9" s="150"/>
      <c r="E9" s="37"/>
      <c r="F9" s="38"/>
      <c r="G9" s="132">
        <f t="shared" ca="1" si="2"/>
        <v>45996.670785300928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45996.670785300928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45996.670785300928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45996.670785300928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45996.670785300928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45996.670785300928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45996.670785300928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45996.670785300928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45996.670785300928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45996.670785300928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45996.670785300928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45996.670785300928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45996.670785300928</v>
      </c>
      <c r="H21" s="38"/>
      <c r="I21" s="37" t="str">
        <f>IFERROR(VLOOKUP(D21,DB!A:F,6,0),"")</f>
        <v/>
      </c>
      <c r="J21" s="37" t="str">
        <f>IFERROR(VLOOKUP(D21,DB!A:G,7,0),"")</f>
        <v/>
      </c>
      <c r="K21" s="37"/>
      <c r="L21" s="37" t="str">
        <f>IFERROR(VLOOKUP(D21,DB!A:I,9,0),"")</f>
        <v/>
      </c>
    </row>
    <row r="22" spans="1:12" ht="30.75">
      <c r="A22" s="37"/>
      <c r="B22" s="37" t="str">
        <f>IFERROR(VLOOKUP(D22,DB!A:K,11,0),"")</f>
        <v/>
      </c>
      <c r="C22" s="37"/>
      <c r="D22" s="37"/>
      <c r="E22" s="37"/>
      <c r="F22" s="38"/>
      <c r="G22" s="132">
        <f t="shared" ca="1" si="2"/>
        <v>45996.670785300928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45996.670785300928</v>
      </c>
      <c r="H23" s="38"/>
      <c r="I23" s="37" t="str">
        <f>IFERROR(VLOOKUP(D23,DB!A:F,6,0),"")</f>
        <v/>
      </c>
      <c r="J23" s="37" t="str">
        <f>IFERROR(VLOOKUP(D23,DB!A:G,7,0),"")</f>
        <v/>
      </c>
      <c r="K23" s="37"/>
      <c r="L23" s="37" t="str">
        <f>IFERROR(VLOOKUP(D23,DB!A:I,9,0),"")</f>
        <v/>
      </c>
    </row>
    <row r="24" spans="1:12" ht="30.75">
      <c r="A24" s="37"/>
      <c r="B24" s="37" t="str">
        <f>IFERROR(VLOOKUP(D24,DB!A:K,11,0),"")</f>
        <v/>
      </c>
      <c r="C24" s="37"/>
      <c r="D24" s="37"/>
      <c r="E24" s="37"/>
      <c r="F24" s="38"/>
      <c r="G24" s="132">
        <f t="shared" ref="G24:G55" ca="1" si="3">IFERROR(NOW()-F24,"")</f>
        <v>45996.670785300928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45996.670785300928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45996.670785300928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45996.670785300928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45996.670785300928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45996.670785300928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45996.670785300928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45996.670785300928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45996.670785300928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45996.670785300928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45996.670785300928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45996.670785300928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45996.670785300928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45996.670785300928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45996.670785300928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45996.670785300928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45996.670785300928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45996.670785300928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45996.670785300928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45996.670785300928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45996.670785300928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45996.670785300928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45996.670785300928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45996.670785300928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45996.670785300928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45996.670785300928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45996.670785300928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45996.670785300928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45996.670785300928</v>
      </c>
      <c r="H52" s="38"/>
      <c r="I52" s="37" t="str">
        <f>IFERROR(VLOOKUP(D52,DB!A:F,6,0),"")</f>
        <v/>
      </c>
      <c r="J52" s="37" t="str">
        <f>IFERROR(VLOOKUP(D52,DB!A:G,7,0),"")</f>
        <v/>
      </c>
      <c r="K52" s="37"/>
      <c r="L52" s="37" t="str">
        <f>IFERROR(VLOOKUP(D52,DB!A:I,9,0),"")</f>
        <v/>
      </c>
    </row>
    <row r="53" spans="1:12">
      <c r="A53" s="147"/>
      <c r="B53" s="147" t="str">
        <f>IFERROR(VLOOKUP(D53,DB!A:K,11,0),"")</f>
        <v/>
      </c>
      <c r="C53" s="147"/>
      <c r="D53" s="147"/>
      <c r="E53" s="147"/>
      <c r="F53" s="148"/>
      <c r="G53" s="149">
        <f t="shared" ca="1" si="3"/>
        <v>45996.670785300928</v>
      </c>
      <c r="H53" s="148"/>
      <c r="I53" s="147" t="str">
        <f>IFERROR(VLOOKUP(D53,DB!A:F,6,0),"")</f>
        <v/>
      </c>
      <c r="J53" s="147" t="str">
        <f>IFERROR(VLOOKUP(D53,DB!A:G,7,0),"")</f>
        <v/>
      </c>
      <c r="K53" s="147"/>
      <c r="L53" s="14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39129</v>
      </c>
      <c r="B2" s="116" t="str">
        <f>IFERROR(VLOOKUP(D2,DB!A:K,11,0),"")</f>
        <v>R6</v>
      </c>
      <c r="C2" s="117">
        <v>1</v>
      </c>
      <c r="D2" s="116" t="s">
        <v>37833</v>
      </c>
      <c r="E2" s="139" t="s">
        <v>39106</v>
      </c>
      <c r="F2" s="118">
        <v>45996.609594907408</v>
      </c>
      <c r="G2" s="72">
        <f t="shared" ref="G2:G57" ca="1" si="0">IFERROR(NOW()-F2,"-")</f>
        <v>6.1190393520519137E-2</v>
      </c>
      <c r="H2" s="118">
        <v>45996.609594907408</v>
      </c>
      <c r="I2" s="116" t="str">
        <f>IFERROR(VLOOKUP(D2,DB!A:F,6,0),"")</f>
        <v>SCECO</v>
      </c>
      <c r="J2" s="116" t="str">
        <f>IFERROR(VLOOKUP(D2,DB!A:G,7,0),"")</f>
        <v>Good</v>
      </c>
      <c r="K2" s="119" t="s">
        <v>39130</v>
      </c>
      <c r="L2" s="134" t="str">
        <f>IFERROR(VLOOKUP(D2,DB!A:I,9,0),"")</f>
        <v>Latis</v>
      </c>
    </row>
    <row r="3" spans="1:16382" ht="31.5" customHeight="1">
      <c r="A3" s="115"/>
      <c r="B3" s="116" t="str">
        <f>IFERROR(VLOOKUP(D3,DB!A:K,11,0),"")</f>
        <v/>
      </c>
      <c r="C3" s="117"/>
      <c r="D3" s="116"/>
      <c r="E3" s="139"/>
      <c r="F3" s="118"/>
      <c r="G3" s="72">
        <f t="shared" ca="1" si="0"/>
        <v>45996.670785300928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45996.670785300928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45996.670785300928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45996.670785300928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45996.670785300928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45996.670785300928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45996.670785300928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45996.670785300928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45996.670785300928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45996.670785300928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45996.670785300928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45996.670785300928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45996.670785300928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45996.670785300928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45996.670785300928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45996.670785300928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45996.670785300928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45996.670785300928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45996.670785300928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45996.670785300928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45996.670785300928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45996.670785300928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45996.670785300928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45996.670785300928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45996.670785300928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45996.670785300928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45996.670785300928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45996.670785300928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45996.670785300928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45996.670785300928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45996.670785300928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45996.670785300928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45996.670785300928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45996.670785300928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45996.670785300928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45996.670785300928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45996.670785300928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45996.670785300928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45996.670785300928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45996.670785300928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45996.670785300928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45996.670785300928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45996.670785300928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45996.670785300928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45996.670785300928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45996.670785300928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45996.670785300928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45996.670785300928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45996.670785300928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45996.670785300928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45996.670785300928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45996.670785300928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45996.670785300928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45996.670785300928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45996.670785300928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45996.670785300928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45996.670785300928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45996.670785300928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45996.670785300928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45996.670785300928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45996.670785300928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45996.670785300928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45996.670785300928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45996.670785300928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45996.670785300928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45996.670785300928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45996.670785300928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45996.670785300928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45996.670785300928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45996.670785300928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45996.670785300928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45996.670785300928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45996.670785300928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45996.670785300928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45996.670785300928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45996.670785300928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45996.670785300928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45996.670785300928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45996.670785300928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45996.670785300928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45996.670785300928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45996.670785300928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45996.670785300928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45996.670785300928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45996.670785300928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45996.670785300928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45996.670785300928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45996.670785300928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45996.670785300928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45996.670785300928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45996.670785300928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45996.670785300928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45996.670785300928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45996.670785300928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45996.670785300928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45996.670785300928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45996.670785300928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45996.670785300928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45996.670785300928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45996.670785300928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45996.670785300928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45996.670785300928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45996.670785300928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45996.670785300928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45996.670785300928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45996.670785300928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45996.670785300928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45996.670785300928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45996.670785300928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45996.670785300928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45996.670785300928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45996.670785300928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45996.670785300928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45996.670785300928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45996.670785300928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45996.670785300928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45996.670785300928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45996.670785300928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45996.670785300928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45996.670785300928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45996.670785300928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45996.670785300928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45996.670785300928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45996.670785300928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45996.670785300928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45996.670785300928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45996.670785300928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45996.670785300928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45996.670785300928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45996.670785300928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45996.670785300928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45996.670785300928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45996.670785300928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45996.670785300928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45996.670785300928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45996.670785300928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45996.670785300928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45996.670785300928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45996.670785300928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45996.670785300928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45996.670785300928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45996.670785300928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45996.670785300928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45996.670785300928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45996.670785300928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45996.670785300928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45996.670785300928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45996.670785300928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45996.670785300928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45996.670785300928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45996.670785300928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45996.670785300928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45996.670785300928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45996.670785300928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45996.670785300928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45996.670785300928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45996.670785300928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45996.670785300928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45996.670785300928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45996.670785300928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45996.670785300928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45996.670785300928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45996.670785300928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45996.670785300928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45996.670785300928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45996.670785300928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45996.670785300928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45996.670785300928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45996.670785300928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45996.670785300928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45996.670785300928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45996.670785300928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45996.670785300928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45996.670785300928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45996.670785300928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45996.670785300928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45996.670785300928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45996.670785300928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45996.670785300928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45996.670785300928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45996.670785300928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45996.670785300928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45996.670785300928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45996.670785300928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45996.670785300928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45996.670785300928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45996.670785300928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45996.670785300928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45996.670785300928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45996.670785300928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45996.670785300928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45996.670785300928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45996.670785300928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45996.670785300928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45996.670785300928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45996.670785300928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45996.670785300928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45996.670785300928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45996.670785300928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45996.670785300928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45996.670785300928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45996.670785300928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45996.670785300928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45996.670785300928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45996.670785300928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45996.670785300928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45996.670785300928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45996.670785300928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45996.670785300928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45996.670785300928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45996.670785300928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45996.670785300928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45996.670785300928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45996.670785300928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45996.670785300928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45996.670785300928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45996.670785300928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45996.670785300928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45996.670785300928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45996.670785300928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45996.670785300928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45996.670785300928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45996.670785300928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45996.670785300928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45996.670785300928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45996.670785300928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45996.670785300928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45996.670785300928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45996.670785300928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45996.670785300928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45996.670785300928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45996.670785300928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45996.670785300928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45996.670785300928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45996.670785300928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45996.670785300928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45996.670785300928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45996.670785300928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45996.670785300928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45996.670785300928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45996.670785300928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45996.670785300928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45996.670785300928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45996.670785300928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45996.670785300928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45996.670785300928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45996.670785300928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45996.670785300928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45996.670785300928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45996.670785300928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45996.670785300928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45996.670785300928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45996.670785300928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45996.670785300928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45996.670785300928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45996.670785300928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45996.670785300928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45996.670785300928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45996.670785300928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45996.670785300928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45996.670785300928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45996.670785300928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45996.670785300928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45996.670785300928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45996.670785300928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45996.670785300928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45996.670785300928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45996.670785300928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45996.670785300928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45996.670785300928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45996.670785300928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45996.670785300928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45996.670785300928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45996.670785300928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45996.670785300928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45996.670785300928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45996.670785300928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45996.670785300928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45996.670785300928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45996.670785300928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45996.670785300928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45996.670785300928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45996.670785300928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45996.670785300928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45996.670785300928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45996.670785300928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45996.670785300928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45996.670785300928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45996.670785300928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45996.670785300928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45996.670785300928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45996.670785300928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45996.670785300928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45996.670785300928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45996.670785300928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45996.670785300928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45996.670785300928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45996.670785300928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45996.670785300928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45996.670785300928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45996.670785300928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45996.670785300928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45996.670785300928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45996.670785300928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45996.670785300928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45996.670785300928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45996.670785300928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45996.670785300928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45996.670785300928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45996.670785300928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45996.670785300928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45996.670785300928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45996.670785300928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45996.670785300928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45996.670785300928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45996.670785300928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45996.670785300928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45996.670785300928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45996.670785300928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45996.670785300928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45996.670785300928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45996.670785300928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45996.670785300928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45996.670785300928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45996.670785300928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45996.670785300928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45996.670785300928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45996.670785300928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45996.670785300928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45996.670785300928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45996.670785300928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45996.670785300928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45996.670785300928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45996.670785300928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45996.670785300928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45996.670785300928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45996.670785300928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45996.670785300928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45996.670785300928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45996.670785300928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45996.670785300928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45996.670785300928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45996.670785300928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45996.670785300928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45996.670785300928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45996.670785300928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45996.670785300928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45996.670785300928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45996.670785300928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45996.670785300928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45996.670785300928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45996.670785300928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45996.670785300928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45996.670785300928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45996.670785300928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45996.670785300928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45996.670785300928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45996.670785300928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45996.670785300928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45996.670785300928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45996.670785300928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45996.670785300928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45996.670785300928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45996.670785300928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45996.670785300928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45996.670785300928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45996.670785300928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45996.670785300928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45996.670785300928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45996.670785300928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45996.670785300928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45996.670785300928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45996.670785300928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45996.670785300928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45996.670785300928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45996.670785300928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45996.670785300928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45996.670785300928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45996.670785300928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45996.670785300928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45996.670785300928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45996.670785300928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45996.670785300928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45996.670785300928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45996.670785300928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45996.670785300928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45996.670785300928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45996.670785300928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45996.670785300928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45996.670785300928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45996.670785300928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45996.670785300928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45996.670785300928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45996.670785300928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45996.670785300928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45996.670785300928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45996.670785300928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45996.670785300928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45996.670785300928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45996.670785300928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45996.670785300928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45996.670785300928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45996.670785300928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45996.670785300928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45996.670785300928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45996.670785300928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45996.670785300928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45996.670785300928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45996.670785300928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45996.670785300928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45996.670785300928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45996.670785300928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45996.670785300928</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45996.670785300928</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45996.670785300928</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45996.670785300928</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45996.670785300928</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45996.670785300928</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45996.670785300928</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45996.670785300928</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45996.670785300928</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2025-12-05T13:06:05Z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